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defaultThemeVersion="166925"/>
  <mc:AlternateContent xmlns:mc="http://schemas.openxmlformats.org/markup-compatibility/2006">
    <mc:Choice Requires="x15">
      <x15ac:absPath xmlns:x15ac="http://schemas.microsoft.com/office/spreadsheetml/2010/11/ac" url="U:\Common\Customs\Ocean\90.01 TSS Package-v05.11-15\20. NCTS-P5\75g.SfA-NPM_DDNTA-5.15.2 (on CIRCABC)\DDNTA_Appendices 5.15.2-v2.00-SfA\"/>
    </mc:Choice>
  </mc:AlternateContent>
  <xr:revisionPtr revIDLastSave="2" documentId="13_ncr:1_{9F67F61D-C028-4CF8-84DA-9B63A5BFA766}" xr6:coauthVersionLast="47" xr6:coauthVersionMax="47" xr10:uidLastSave="{9C9CDF36-F6E6-4B68-B20D-25F0F4747B2D}"/>
  <bookViews>
    <workbookView xWindow="-120" yWindow="-120" windowWidth="29040" windowHeight="15990" activeTab="1" xr2:uid="{00000000-000D-0000-FFFF-FFFF00000000}"/>
  </bookViews>
  <sheets>
    <sheet name="Cover Sheet &amp; Properties" sheetId="2" r:id="rId1"/>
    <sheet name="Rules and Conditions" sheetId="1" r:id="rId2"/>
    <sheet name="R&amp;C_5.15.1" sheetId="3" state="hidden" r:id="rId3"/>
  </sheets>
  <definedNames>
    <definedName name="_xlnm._FilterDatabase" localSheetId="0" hidden="1">'Cover Sheet &amp; Properties'!$B$18:$P$60</definedName>
    <definedName name="_xlnm._FilterDatabase" localSheetId="2" hidden="1">'R&amp;C_5.15.1'!$A$2:$G$453</definedName>
    <definedName name="_xlnm._FilterDatabase" localSheetId="1" hidden="1">'Rules and Conditions'!$A$2:$N$457</definedName>
    <definedName name="_xlnm.Print_Area" localSheetId="2">#REF!</definedName>
    <definedName name="_xlnm.Print_Area" localSheetId="1">'Rules and Conditions'!$A$1:$G$449</definedName>
    <definedName name="_xlnm.Print_Titles" localSheetId="2">'R&amp;C_5.15.1'!$2:$2</definedName>
    <definedName name="_xlnm.Print_Titles" localSheetId="1">'Rules and Conditions'!$1:$2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I22" i="1" s="1"/>
  <c r="H5" i="1"/>
  <c r="H6" i="1"/>
  <c r="I6" i="1" s="1"/>
  <c r="H7" i="1"/>
  <c r="I7" i="1" s="1"/>
  <c r="H8" i="1"/>
  <c r="L8" i="1" s="1"/>
  <c r="H9" i="1"/>
  <c r="M9" i="1" s="1"/>
  <c r="H10" i="1"/>
  <c r="J10" i="1" s="1"/>
  <c r="H11" i="1"/>
  <c r="I11" i="1" s="1"/>
  <c r="H12" i="1"/>
  <c r="J12" i="1" s="1"/>
  <c r="H13" i="1"/>
  <c r="H14" i="1"/>
  <c r="I14" i="1" s="1"/>
  <c r="H15" i="1"/>
  <c r="J15" i="1" s="1"/>
  <c r="H16" i="1"/>
  <c r="L16" i="1" s="1"/>
  <c r="H17" i="1"/>
  <c r="H18" i="1"/>
  <c r="I18" i="1" s="1"/>
  <c r="H19" i="1"/>
  <c r="I19" i="1" s="1"/>
  <c r="H20" i="1"/>
  <c r="H21" i="1"/>
  <c r="H23" i="1"/>
  <c r="I23" i="1" s="1"/>
  <c r="H24" i="1"/>
  <c r="L24" i="1" s="1"/>
  <c r="H25" i="1"/>
  <c r="M25" i="1" s="1"/>
  <c r="H26" i="1"/>
  <c r="M26" i="1" s="1"/>
  <c r="H27" i="1"/>
  <c r="I27" i="1" s="1"/>
  <c r="H28" i="1"/>
  <c r="H29" i="1"/>
  <c r="H30" i="1"/>
  <c r="I30" i="1" s="1"/>
  <c r="H31" i="1"/>
  <c r="I31" i="1" s="1"/>
  <c r="H32" i="1"/>
  <c r="L32" i="1" s="1"/>
  <c r="H33" i="1"/>
  <c r="M33" i="1" s="1"/>
  <c r="H34" i="1"/>
  <c r="M34" i="1" s="1"/>
  <c r="H35" i="1"/>
  <c r="I35" i="1" s="1"/>
  <c r="H36" i="1"/>
  <c r="L36" i="1" s="1"/>
  <c r="H37" i="1"/>
  <c r="H38" i="1"/>
  <c r="I38" i="1" s="1"/>
  <c r="H39" i="1"/>
  <c r="I39" i="1" s="1"/>
  <c r="H40" i="1"/>
  <c r="L40" i="1" s="1"/>
  <c r="H41" i="1"/>
  <c r="M41" i="1" s="1"/>
  <c r="H42" i="1"/>
  <c r="I42" i="1" s="1"/>
  <c r="H43" i="1"/>
  <c r="I43" i="1" s="1"/>
  <c r="H44" i="1"/>
  <c r="M44" i="1" s="1"/>
  <c r="H45" i="1"/>
  <c r="H46" i="1"/>
  <c r="H47" i="1"/>
  <c r="I47" i="1" s="1"/>
  <c r="H48" i="1"/>
  <c r="L48" i="1" s="1"/>
  <c r="H49" i="1"/>
  <c r="M49" i="1" s="1"/>
  <c r="H50" i="1"/>
  <c r="H51" i="1"/>
  <c r="I51" i="1" s="1"/>
  <c r="H52" i="1"/>
  <c r="I52" i="1" s="1"/>
  <c r="H53" i="1"/>
  <c r="H54" i="1"/>
  <c r="I54" i="1" s="1"/>
  <c r="H55" i="1"/>
  <c r="I55" i="1" s="1"/>
  <c r="H56" i="1"/>
  <c r="L56" i="1" s="1"/>
  <c r="H57" i="1"/>
  <c r="M57" i="1" s="1"/>
  <c r="H58" i="1"/>
  <c r="K58" i="1" s="1"/>
  <c r="H59" i="1"/>
  <c r="I59" i="1" s="1"/>
  <c r="H60" i="1"/>
  <c r="J60" i="1" s="1"/>
  <c r="H61" i="1"/>
  <c r="L61" i="1" s="1"/>
  <c r="H62" i="1"/>
  <c r="I62" i="1" s="1"/>
  <c r="H63" i="1"/>
  <c r="I63" i="1" s="1"/>
  <c r="H64" i="1"/>
  <c r="I64" i="1" s="1"/>
  <c r="H65" i="1"/>
  <c r="I65" i="1" s="1"/>
  <c r="H66" i="1"/>
  <c r="J66" i="1" s="1"/>
  <c r="H67" i="1"/>
  <c r="I67" i="1" s="1"/>
  <c r="H68" i="1"/>
  <c r="I68" i="1" s="1"/>
  <c r="H69" i="1"/>
  <c r="L69" i="1" s="1"/>
  <c r="H70" i="1"/>
  <c r="I70" i="1" s="1"/>
  <c r="H71" i="1"/>
  <c r="I71" i="1" s="1"/>
  <c r="H72" i="1"/>
  <c r="I72" i="1" s="1"/>
  <c r="H73" i="1"/>
  <c r="I73" i="1" s="1"/>
  <c r="H74" i="1"/>
  <c r="H75" i="1"/>
  <c r="I75" i="1" s="1"/>
  <c r="H76" i="1"/>
  <c r="I76" i="1" s="1"/>
  <c r="H77" i="1"/>
  <c r="J77" i="1" s="1"/>
  <c r="H78" i="1"/>
  <c r="H79" i="1"/>
  <c r="I79" i="1" s="1"/>
  <c r="H80" i="1"/>
  <c r="I80" i="1" s="1"/>
  <c r="H81" i="1"/>
  <c r="I81" i="1" s="1"/>
  <c r="H82" i="1"/>
  <c r="H83" i="1"/>
  <c r="I83" i="1" s="1"/>
  <c r="H84" i="1"/>
  <c r="H85" i="1"/>
  <c r="H86" i="1"/>
  <c r="H87" i="1"/>
  <c r="K87" i="1" s="1"/>
  <c r="H88" i="1"/>
  <c r="L88" i="1" s="1"/>
  <c r="H89" i="1"/>
  <c r="H90" i="1"/>
  <c r="M90" i="1" s="1"/>
  <c r="H91" i="1"/>
  <c r="I91" i="1" s="1"/>
  <c r="H92" i="1"/>
  <c r="L92" i="1" s="1"/>
  <c r="H93" i="1"/>
  <c r="I93" i="1" s="1"/>
  <c r="H94" i="1"/>
  <c r="H95" i="1"/>
  <c r="K95" i="1" s="1"/>
  <c r="H96" i="1"/>
  <c r="L96" i="1" s="1"/>
  <c r="H97" i="1"/>
  <c r="H98" i="1"/>
  <c r="J98" i="1" s="1"/>
  <c r="H99" i="1"/>
  <c r="I99" i="1" s="1"/>
  <c r="H100" i="1"/>
  <c r="H101" i="1"/>
  <c r="I101" i="1" s="1"/>
  <c r="H102" i="1"/>
  <c r="H103" i="1"/>
  <c r="J103" i="1" s="1"/>
  <c r="H104" i="1"/>
  <c r="L104" i="1" s="1"/>
  <c r="H105" i="1"/>
  <c r="H106" i="1"/>
  <c r="M106" i="1" s="1"/>
  <c r="H107" i="1"/>
  <c r="J107" i="1" s="1"/>
  <c r="H108" i="1"/>
  <c r="M108" i="1" s="1"/>
  <c r="H109" i="1"/>
  <c r="I109" i="1" s="1"/>
  <c r="H110" i="1"/>
  <c r="H111" i="1"/>
  <c r="H112" i="1"/>
  <c r="J112" i="1" s="1"/>
  <c r="H113" i="1"/>
  <c r="M113" i="1" s="1"/>
  <c r="H114" i="1"/>
  <c r="I114" i="1" s="1"/>
  <c r="H115" i="1"/>
  <c r="L115" i="1" s="1"/>
  <c r="H116" i="1"/>
  <c r="H117" i="1"/>
  <c r="K117" i="1" s="1"/>
  <c r="H118" i="1"/>
  <c r="J118" i="1" s="1"/>
  <c r="H119" i="1"/>
  <c r="M119" i="1" s="1"/>
  <c r="H120" i="1"/>
  <c r="M120" i="1" s="1"/>
  <c r="H121" i="1"/>
  <c r="L121" i="1" s="1"/>
  <c r="H122" i="1"/>
  <c r="K122" i="1" s="1"/>
  <c r="H123" i="1"/>
  <c r="L123" i="1" s="1"/>
  <c r="H124" i="1"/>
  <c r="L124" i="1" s="1"/>
  <c r="H125" i="1"/>
  <c r="I125" i="1" s="1"/>
  <c r="H126" i="1"/>
  <c r="H127" i="1"/>
  <c r="L127" i="1" s="1"/>
  <c r="H128" i="1"/>
  <c r="J128" i="1" s="1"/>
  <c r="H129" i="1"/>
  <c r="M129" i="1" s="1"/>
  <c r="H130" i="1"/>
  <c r="I130" i="1" s="1"/>
  <c r="H131" i="1"/>
  <c r="L131" i="1" s="1"/>
  <c r="H132" i="1"/>
  <c r="J132" i="1" s="1"/>
  <c r="H133" i="1"/>
  <c r="H134" i="1"/>
  <c r="K134" i="1" s="1"/>
  <c r="H135" i="1"/>
  <c r="M135" i="1" s="1"/>
  <c r="H136" i="1"/>
  <c r="I136" i="1" s="1"/>
  <c r="H137" i="1"/>
  <c r="H138" i="1"/>
  <c r="K138" i="1" s="1"/>
  <c r="H139" i="1"/>
  <c r="I139" i="1" s="1"/>
  <c r="H140" i="1"/>
  <c r="M140" i="1" s="1"/>
  <c r="H141" i="1"/>
  <c r="H142" i="1"/>
  <c r="K142" i="1" s="1"/>
  <c r="H143" i="1"/>
  <c r="M143" i="1" s="1"/>
  <c r="H144" i="1"/>
  <c r="I144" i="1" s="1"/>
  <c r="H145" i="1"/>
  <c r="I145" i="1" s="1"/>
  <c r="H146" i="1"/>
  <c r="L146" i="1" s="1"/>
  <c r="H147" i="1"/>
  <c r="L147" i="1" s="1"/>
  <c r="H148" i="1"/>
  <c r="M148" i="1" s="1"/>
  <c r="H149" i="1"/>
  <c r="L149" i="1" s="1"/>
  <c r="H150" i="1"/>
  <c r="K150" i="1" s="1"/>
  <c r="H151" i="1"/>
  <c r="I151" i="1" s="1"/>
  <c r="H152" i="1"/>
  <c r="I152" i="1" s="1"/>
  <c r="H153" i="1"/>
  <c r="J153" i="1" s="1"/>
  <c r="H154" i="1"/>
  <c r="H155" i="1"/>
  <c r="M155" i="1" s="1"/>
  <c r="H156" i="1"/>
  <c r="H157" i="1"/>
  <c r="K157" i="1" s="1"/>
  <c r="H158" i="1"/>
  <c r="J158" i="1" s="1"/>
  <c r="H159" i="1"/>
  <c r="I159" i="1" s="1"/>
  <c r="H160" i="1"/>
  <c r="H161" i="1"/>
  <c r="J161" i="1" s="1"/>
  <c r="I161" i="1"/>
  <c r="H162" i="1"/>
  <c r="M162" i="1" s="1"/>
  <c r="H163" i="1"/>
  <c r="L163" i="1" s="1"/>
  <c r="H164" i="1"/>
  <c r="K164" i="1" s="1"/>
  <c r="H165" i="1"/>
  <c r="J165" i="1" s="1"/>
  <c r="H166" i="1"/>
  <c r="K166" i="1" s="1"/>
  <c r="H167" i="1"/>
  <c r="M167" i="1" s="1"/>
  <c r="H168" i="1"/>
  <c r="J168" i="1" s="1"/>
  <c r="H169" i="1"/>
  <c r="K169" i="1" s="1"/>
  <c r="H170" i="1"/>
  <c r="I170" i="1" s="1"/>
  <c r="H171" i="1"/>
  <c r="H172" i="1"/>
  <c r="I172" i="1" s="1"/>
  <c r="H173" i="1"/>
  <c r="J173" i="1" s="1"/>
  <c r="H174" i="1"/>
  <c r="I174" i="1" s="1"/>
  <c r="H175" i="1"/>
  <c r="M175" i="1" s="1"/>
  <c r="H176" i="1"/>
  <c r="H177" i="1"/>
  <c r="I177" i="1" s="1"/>
  <c r="H178" i="1"/>
  <c r="J178" i="1" s="1"/>
  <c r="H179" i="1"/>
  <c r="H180" i="1"/>
  <c r="H181" i="1"/>
  <c r="I181" i="1" s="1"/>
  <c r="H182" i="1"/>
  <c r="I182" i="1" s="1"/>
  <c r="H183" i="1"/>
  <c r="I183" i="1" s="1"/>
  <c r="H184" i="1"/>
  <c r="J184" i="1" s="1"/>
  <c r="H185" i="1"/>
  <c r="K185" i="1" s="1"/>
  <c r="H186" i="1"/>
  <c r="J186" i="1" s="1"/>
  <c r="H187" i="1"/>
  <c r="L187" i="1" s="1"/>
  <c r="H188" i="1"/>
  <c r="H189" i="1"/>
  <c r="I189" i="1" s="1"/>
  <c r="H190" i="1"/>
  <c r="K190" i="1" s="1"/>
  <c r="H191" i="1"/>
  <c r="M191" i="1" s="1"/>
  <c r="H192" i="1"/>
  <c r="I192" i="1" s="1"/>
  <c r="H193" i="1"/>
  <c r="J193" i="1" s="1"/>
  <c r="H194" i="1"/>
  <c r="I194" i="1" s="1"/>
  <c r="H195" i="1"/>
  <c r="L195" i="1" s="1"/>
  <c r="H196" i="1"/>
  <c r="M196" i="1" s="1"/>
  <c r="H197" i="1"/>
  <c r="L197" i="1" s="1"/>
  <c r="H198" i="1"/>
  <c r="L198" i="1" s="1"/>
  <c r="H199" i="1"/>
  <c r="I199" i="1" s="1"/>
  <c r="H200" i="1"/>
  <c r="H201" i="1"/>
  <c r="J201" i="1" s="1"/>
  <c r="H202" i="1"/>
  <c r="I202" i="1" s="1"/>
  <c r="H203" i="1"/>
  <c r="L203" i="1" s="1"/>
  <c r="H204" i="1"/>
  <c r="M204" i="1" s="1"/>
  <c r="H205" i="1"/>
  <c r="I205" i="1" s="1"/>
  <c r="H206" i="1"/>
  <c r="I206" i="1" s="1"/>
  <c r="H207" i="1"/>
  <c r="I207" i="1" s="1"/>
  <c r="H208" i="1"/>
  <c r="H209" i="1"/>
  <c r="J209" i="1" s="1"/>
  <c r="H210" i="1"/>
  <c r="K210" i="1" s="1"/>
  <c r="H211" i="1"/>
  <c r="I211" i="1" s="1"/>
  <c r="H212" i="1"/>
  <c r="M212" i="1" s="1"/>
  <c r="H213" i="1"/>
  <c r="J213" i="1" s="1"/>
  <c r="H214" i="1"/>
  <c r="H215" i="1"/>
  <c r="I215" i="1" s="1"/>
  <c r="H216" i="1"/>
  <c r="K216" i="1" s="1"/>
  <c r="H217" i="1"/>
  <c r="J217" i="1" s="1"/>
  <c r="H218" i="1"/>
  <c r="H219" i="1"/>
  <c r="H220" i="1"/>
  <c r="J220" i="1" s="1"/>
  <c r="H221" i="1"/>
  <c r="L221" i="1" s="1"/>
  <c r="H222" i="1"/>
  <c r="K222" i="1" s="1"/>
  <c r="H223" i="1"/>
  <c r="H224" i="1"/>
  <c r="I224" i="1" s="1"/>
  <c r="H225" i="1"/>
  <c r="L225" i="1" s="1"/>
  <c r="H226" i="1"/>
  <c r="K226" i="1" s="1"/>
  <c r="H227" i="1"/>
  <c r="L227" i="1" s="1"/>
  <c r="H228" i="1"/>
  <c r="K228" i="1" s="1"/>
  <c r="H229" i="1"/>
  <c r="K229" i="1" s="1"/>
  <c r="H230" i="1"/>
  <c r="I230" i="1" s="1"/>
  <c r="H231" i="1"/>
  <c r="I231" i="1" s="1"/>
  <c r="H232" i="1"/>
  <c r="I232" i="1" s="1"/>
  <c r="H233" i="1"/>
  <c r="H234" i="1"/>
  <c r="L234" i="1" s="1"/>
  <c r="H235" i="1"/>
  <c r="L235" i="1" s="1"/>
  <c r="H236" i="1"/>
  <c r="H237" i="1"/>
  <c r="K237" i="1" s="1"/>
  <c r="H238" i="1"/>
  <c r="I238" i="1" s="1"/>
  <c r="H239" i="1"/>
  <c r="I239" i="1" s="1"/>
  <c r="H240" i="1"/>
  <c r="I240" i="1" s="1"/>
  <c r="H241" i="1"/>
  <c r="J241" i="1" s="1"/>
  <c r="H242" i="1"/>
  <c r="J242" i="1" s="1"/>
  <c r="H243" i="1"/>
  <c r="I243" i="1" s="1"/>
  <c r="H244" i="1"/>
  <c r="I244" i="1" s="1"/>
  <c r="H245" i="1"/>
  <c r="I245" i="1" s="1"/>
  <c r="H246" i="1"/>
  <c r="I246" i="1" s="1"/>
  <c r="H247" i="1"/>
  <c r="M247" i="1" s="1"/>
  <c r="H248" i="1"/>
  <c r="I248" i="1" s="1"/>
  <c r="H249" i="1"/>
  <c r="L249" i="1" s="1"/>
  <c r="H250" i="1"/>
  <c r="K250" i="1" s="1"/>
  <c r="H251" i="1"/>
  <c r="J251" i="1" s="1"/>
  <c r="H252" i="1"/>
  <c r="I252" i="1" s="1"/>
  <c r="H253" i="1"/>
  <c r="J253" i="1" s="1"/>
  <c r="H254" i="1"/>
  <c r="I254" i="1" s="1"/>
  <c r="H255" i="1"/>
  <c r="M255" i="1" s="1"/>
  <c r="H256" i="1"/>
  <c r="H257" i="1"/>
  <c r="L257" i="1" s="1"/>
  <c r="H258" i="1"/>
  <c r="J258" i="1" s="1"/>
  <c r="H259" i="1"/>
  <c r="I259" i="1" s="1"/>
  <c r="H260" i="1"/>
  <c r="I260" i="1" s="1"/>
  <c r="H261" i="1"/>
  <c r="M261" i="1" s="1"/>
  <c r="H262" i="1"/>
  <c r="I262" i="1" s="1"/>
  <c r="H263" i="1"/>
  <c r="I263" i="1" s="1"/>
  <c r="H264" i="1"/>
  <c r="I264" i="1" s="1"/>
  <c r="H265" i="1"/>
  <c r="I265" i="1" s="1"/>
  <c r="H266" i="1"/>
  <c r="I266" i="1" s="1"/>
  <c r="H267" i="1"/>
  <c r="L267" i="1" s="1"/>
  <c r="H268" i="1"/>
  <c r="I268" i="1" s="1"/>
  <c r="H269" i="1"/>
  <c r="I269" i="1" s="1"/>
  <c r="H270" i="1"/>
  <c r="H271" i="1"/>
  <c r="I271" i="1" s="1"/>
  <c r="H272" i="1"/>
  <c r="H273" i="1"/>
  <c r="I273" i="1" s="1"/>
  <c r="H274" i="1"/>
  <c r="H275" i="1"/>
  <c r="I275" i="1" s="1"/>
  <c r="H276" i="1"/>
  <c r="I276" i="1" s="1"/>
  <c r="H277" i="1"/>
  <c r="I277" i="1" s="1"/>
  <c r="H278" i="1"/>
  <c r="H279" i="1"/>
  <c r="I279" i="1" s="1"/>
  <c r="H280" i="1"/>
  <c r="H281" i="1"/>
  <c r="I281" i="1" s="1"/>
  <c r="H282" i="1"/>
  <c r="L282" i="1" s="1"/>
  <c r="H283" i="1"/>
  <c r="I283" i="1" s="1"/>
  <c r="H284" i="1"/>
  <c r="I284" i="1" s="1"/>
  <c r="H285" i="1"/>
  <c r="I285" i="1" s="1"/>
  <c r="H286" i="1"/>
  <c r="H287" i="1"/>
  <c r="I287" i="1" s="1"/>
  <c r="H288" i="1"/>
  <c r="H289" i="1"/>
  <c r="I289" i="1" s="1"/>
  <c r="H290" i="1"/>
  <c r="L290" i="1" s="1"/>
  <c r="H291" i="1"/>
  <c r="I291" i="1" s="1"/>
  <c r="H292" i="1"/>
  <c r="I292" i="1" s="1"/>
  <c r="H293" i="1"/>
  <c r="I293" i="1" s="1"/>
  <c r="H294" i="1"/>
  <c r="M294" i="1" s="1"/>
  <c r="H295" i="1"/>
  <c r="J295" i="1" s="1"/>
  <c r="H296" i="1"/>
  <c r="H297" i="1"/>
  <c r="K297" i="1" s="1"/>
  <c r="H298" i="1"/>
  <c r="I298" i="1" s="1"/>
  <c r="H299" i="1"/>
  <c r="I299" i="1" s="1"/>
  <c r="H300" i="1"/>
  <c r="I300" i="1" s="1"/>
  <c r="H301" i="1"/>
  <c r="L301" i="1" s="1"/>
  <c r="H302" i="1"/>
  <c r="K302" i="1" s="1"/>
  <c r="H303" i="1"/>
  <c r="L303" i="1" s="1"/>
  <c r="H304" i="1"/>
  <c r="M304" i="1" s="1"/>
  <c r="H305" i="1"/>
  <c r="J305" i="1" s="1"/>
  <c r="H306" i="1"/>
  <c r="I306" i="1" s="1"/>
  <c r="H307" i="1"/>
  <c r="I307" i="1" s="1"/>
  <c r="H308" i="1"/>
  <c r="I308" i="1" s="1"/>
  <c r="H309" i="1"/>
  <c r="I309" i="1" s="1"/>
  <c r="H310" i="1"/>
  <c r="J310" i="1" s="1"/>
  <c r="H311" i="1"/>
  <c r="L311" i="1" s="1"/>
  <c r="H312" i="1"/>
  <c r="M312" i="1" s="1"/>
  <c r="H313" i="1"/>
  <c r="I313" i="1" s="1"/>
  <c r="H314" i="1"/>
  <c r="H315" i="1"/>
  <c r="L315" i="1" s="1"/>
  <c r="H316" i="1"/>
  <c r="I316" i="1" s="1"/>
  <c r="H317" i="1"/>
  <c r="J317" i="1" s="1"/>
  <c r="H318" i="1"/>
  <c r="I318" i="1" s="1"/>
  <c r="H319" i="1"/>
  <c r="K319" i="1" s="1"/>
  <c r="H320" i="1"/>
  <c r="J320" i="1" s="1"/>
  <c r="H321" i="1"/>
  <c r="I321" i="1" s="1"/>
  <c r="H322" i="1"/>
  <c r="I322" i="1" s="1"/>
  <c r="H323" i="1"/>
  <c r="J323" i="1" s="1"/>
  <c r="H324" i="1"/>
  <c r="I324" i="1" s="1"/>
  <c r="H325" i="1"/>
  <c r="I325" i="1" s="1"/>
  <c r="H326" i="1"/>
  <c r="H327" i="1"/>
  <c r="I327" i="1" s="1"/>
  <c r="H328" i="1"/>
  <c r="J328" i="1" s="1"/>
  <c r="H329" i="1"/>
  <c r="I329" i="1" s="1"/>
  <c r="H330" i="1"/>
  <c r="J330" i="1" s="1"/>
  <c r="H331" i="1"/>
  <c r="L331" i="1" s="1"/>
  <c r="H332" i="1"/>
  <c r="K332" i="1" s="1"/>
  <c r="H333" i="1"/>
  <c r="H334" i="1"/>
  <c r="I334" i="1" s="1"/>
  <c r="H335" i="1"/>
  <c r="J335" i="1" s="1"/>
  <c r="H336" i="1"/>
  <c r="I336" i="1" s="1"/>
  <c r="H337" i="1"/>
  <c r="I337" i="1" s="1"/>
  <c r="H338" i="1"/>
  <c r="J338" i="1" s="1"/>
  <c r="H339" i="1"/>
  <c r="M339" i="1" s="1"/>
  <c r="H340" i="1"/>
  <c r="I340" i="1" s="1"/>
  <c r="H341" i="1"/>
  <c r="J341" i="1" s="1"/>
  <c r="H342" i="1"/>
  <c r="K342" i="1" s="1"/>
  <c r="H343" i="1"/>
  <c r="L343" i="1" s="1"/>
  <c r="H344" i="1"/>
  <c r="H345" i="1"/>
  <c r="I345" i="1" s="1"/>
  <c r="H346" i="1"/>
  <c r="M346" i="1" s="1"/>
  <c r="H347" i="1"/>
  <c r="H348" i="1"/>
  <c r="I348" i="1" s="1"/>
  <c r="H349" i="1"/>
  <c r="J349" i="1" s="1"/>
  <c r="H350" i="1"/>
  <c r="K350" i="1" s="1"/>
  <c r="H351" i="1"/>
  <c r="L351" i="1" s="1"/>
  <c r="H352" i="1"/>
  <c r="M352" i="1" s="1"/>
  <c r="H353" i="1"/>
  <c r="H354" i="1"/>
  <c r="H355" i="1"/>
  <c r="L355" i="1" s="1"/>
  <c r="H356" i="1"/>
  <c r="H357" i="1"/>
  <c r="J357" i="1" s="1"/>
  <c r="H358" i="1"/>
  <c r="K358" i="1" s="1"/>
  <c r="H359" i="1"/>
  <c r="L359" i="1" s="1"/>
  <c r="H360" i="1"/>
  <c r="M360" i="1" s="1"/>
  <c r="H361" i="1"/>
  <c r="J361" i="1" s="1"/>
  <c r="H362" i="1"/>
  <c r="I362" i="1" s="1"/>
  <c r="H363" i="1"/>
  <c r="I363" i="1" s="1"/>
  <c r="H364" i="1"/>
  <c r="I364" i="1" s="1"/>
  <c r="H365" i="1"/>
  <c r="J365" i="1" s="1"/>
  <c r="H366" i="1"/>
  <c r="K366" i="1" s="1"/>
  <c r="H367" i="1"/>
  <c r="L367" i="1" s="1"/>
  <c r="H368" i="1"/>
  <c r="M368" i="1" s="1"/>
  <c r="H369" i="1"/>
  <c r="I369" i="1" s="1"/>
  <c r="H370" i="1"/>
  <c r="K370" i="1" s="1"/>
  <c r="H371" i="1"/>
  <c r="I371" i="1" s="1"/>
  <c r="H372" i="1"/>
  <c r="I372" i="1" s="1"/>
  <c r="H373" i="1"/>
  <c r="H374" i="1"/>
  <c r="K374" i="1" s="1"/>
  <c r="H375" i="1"/>
  <c r="L375" i="1" s="1"/>
  <c r="H376" i="1"/>
  <c r="M376" i="1" s="1"/>
  <c r="H377" i="1"/>
  <c r="I377" i="1" s="1"/>
  <c r="H378" i="1"/>
  <c r="H379" i="1"/>
  <c r="J379" i="1" s="1"/>
  <c r="H380" i="1"/>
  <c r="I380" i="1" s="1"/>
  <c r="H381" i="1"/>
  <c r="J381" i="1" s="1"/>
  <c r="H382" i="1"/>
  <c r="K382" i="1" s="1"/>
  <c r="H383" i="1"/>
  <c r="H384" i="1"/>
  <c r="H385" i="1"/>
  <c r="H386" i="1"/>
  <c r="H387" i="1"/>
  <c r="M387" i="1" s="1"/>
  <c r="H388" i="1"/>
  <c r="H389" i="1"/>
  <c r="J389" i="1" s="1"/>
  <c r="H390" i="1"/>
  <c r="K390" i="1" s="1"/>
  <c r="H391" i="1"/>
  <c r="H392" i="1"/>
  <c r="L392" i="1" s="1"/>
  <c r="H393" i="1"/>
  <c r="M393" i="1" s="1"/>
  <c r="H394" i="1"/>
  <c r="I394" i="1" s="1"/>
  <c r="H395" i="1"/>
  <c r="K395" i="1" s="1"/>
  <c r="H396" i="1"/>
  <c r="I396" i="1" s="1"/>
  <c r="H397" i="1"/>
  <c r="I397" i="1" s="1"/>
  <c r="H398" i="1"/>
  <c r="J398" i="1" s="1"/>
  <c r="H399" i="1"/>
  <c r="K399" i="1" s="1"/>
  <c r="H400" i="1"/>
  <c r="M400" i="1" s="1"/>
  <c r="H401" i="1"/>
  <c r="M401" i="1" s="1"/>
  <c r="H402" i="1"/>
  <c r="H403" i="1"/>
  <c r="H404" i="1"/>
  <c r="L404" i="1" s="1"/>
  <c r="H405" i="1"/>
  <c r="I405" i="1" s="1"/>
  <c r="H406" i="1"/>
  <c r="J406" i="1" s="1"/>
  <c r="H407" i="1"/>
  <c r="H408" i="1"/>
  <c r="L408" i="1" s="1"/>
  <c r="H409" i="1"/>
  <c r="M409" i="1" s="1"/>
  <c r="H410" i="1"/>
  <c r="M410" i="1" s="1"/>
  <c r="H411" i="1"/>
  <c r="K411" i="1" s="1"/>
  <c r="H412" i="1"/>
  <c r="L412" i="1" s="1"/>
  <c r="H413" i="1"/>
  <c r="I413" i="1" s="1"/>
  <c r="H414" i="1"/>
  <c r="J414" i="1" s="1"/>
  <c r="H415" i="1"/>
  <c r="K415" i="1" s="1"/>
  <c r="H416" i="1"/>
  <c r="M416" i="1" s="1"/>
  <c r="H417" i="1"/>
  <c r="M417" i="1" s="1"/>
  <c r="H418" i="1"/>
  <c r="H419" i="1"/>
  <c r="H420" i="1"/>
  <c r="L420" i="1" s="1"/>
  <c r="H421" i="1"/>
  <c r="I421" i="1" s="1"/>
  <c r="H422" i="1"/>
  <c r="J422" i="1" s="1"/>
  <c r="H423" i="1"/>
  <c r="H424" i="1"/>
  <c r="L424" i="1" s="1"/>
  <c r="H425" i="1"/>
  <c r="M425" i="1" s="1"/>
  <c r="H426" i="1"/>
  <c r="M426" i="1" s="1"/>
  <c r="H427" i="1"/>
  <c r="K427" i="1" s="1"/>
  <c r="H428" i="1"/>
  <c r="M428" i="1" s="1"/>
  <c r="H429" i="1"/>
  <c r="I429" i="1" s="1"/>
  <c r="H430" i="1"/>
  <c r="J430" i="1" s="1"/>
  <c r="H431" i="1"/>
  <c r="K431" i="1" s="1"/>
  <c r="H432" i="1"/>
  <c r="M432" i="1" s="1"/>
  <c r="H433" i="1"/>
  <c r="M433" i="1" s="1"/>
  <c r="H434" i="1"/>
  <c r="H435" i="1"/>
  <c r="H436" i="1"/>
  <c r="L436" i="1" s="1"/>
  <c r="H437" i="1"/>
  <c r="I437" i="1" s="1"/>
  <c r="H438" i="1"/>
  <c r="J438" i="1" s="1"/>
  <c r="H439" i="1"/>
  <c r="H440" i="1"/>
  <c r="L440" i="1" s="1"/>
  <c r="H441" i="1"/>
  <c r="M441" i="1" s="1"/>
  <c r="H442" i="1"/>
  <c r="K442" i="1" s="1"/>
  <c r="H443" i="1"/>
  <c r="K443" i="1" s="1"/>
  <c r="H444" i="1"/>
  <c r="L444" i="1" s="1"/>
  <c r="H445" i="1"/>
  <c r="I445" i="1" s="1"/>
  <c r="H446" i="1"/>
  <c r="J446" i="1" s="1"/>
  <c r="H447" i="1"/>
  <c r="K447" i="1" s="1"/>
  <c r="H448" i="1"/>
  <c r="M448" i="1" s="1"/>
  <c r="H449" i="1"/>
  <c r="M449" i="1" s="1"/>
  <c r="H450" i="1"/>
  <c r="M450" i="1" s="1"/>
  <c r="H451" i="1"/>
  <c r="H452" i="1"/>
  <c r="K452" i="1" s="1"/>
  <c r="H453" i="1"/>
  <c r="I453" i="1" s="1"/>
  <c r="H454" i="1"/>
  <c r="J454" i="1" s="1"/>
  <c r="H455" i="1"/>
  <c r="H456" i="1"/>
  <c r="L456" i="1" s="1"/>
  <c r="H457" i="1"/>
  <c r="J457" i="1" s="1"/>
  <c r="H4" i="1"/>
  <c r="I4" i="1" s="1"/>
  <c r="H3" i="1"/>
  <c r="L3" i="1" s="1"/>
  <c r="M342" i="1" l="1"/>
  <c r="L231" i="1"/>
  <c r="M355" i="1"/>
  <c r="I443" i="1"/>
  <c r="I342" i="1"/>
  <c r="K303" i="1"/>
  <c r="J206" i="1"/>
  <c r="M334" i="1"/>
  <c r="J443" i="1"/>
  <c r="L338" i="1"/>
  <c r="M456" i="1"/>
  <c r="M330" i="1"/>
  <c r="L401" i="1"/>
  <c r="K355" i="1"/>
  <c r="K456" i="1"/>
  <c r="L330" i="1"/>
  <c r="I456" i="1"/>
  <c r="I330" i="1"/>
  <c r="L323" i="1"/>
  <c r="I295" i="1"/>
  <c r="J396" i="1"/>
  <c r="J345" i="1"/>
  <c r="I195" i="1"/>
  <c r="J134" i="1"/>
  <c r="L79" i="1"/>
  <c r="J409" i="1"/>
  <c r="L262" i="1"/>
  <c r="L387" i="1"/>
  <c r="K414" i="1"/>
  <c r="K387" i="1"/>
  <c r="I319" i="1"/>
  <c r="L312" i="1"/>
  <c r="L283" i="1"/>
  <c r="L261" i="1"/>
  <c r="K177" i="1"/>
  <c r="M414" i="1"/>
  <c r="M392" i="1"/>
  <c r="J334" i="1"/>
  <c r="M83" i="1"/>
  <c r="J32" i="1"/>
  <c r="M442" i="1"/>
  <c r="L414" i="1"/>
  <c r="M396" i="1"/>
  <c r="K392" i="1"/>
  <c r="I379" i="1"/>
  <c r="K365" i="1"/>
  <c r="L251" i="1"/>
  <c r="L230" i="1"/>
  <c r="I225" i="1"/>
  <c r="K205" i="1"/>
  <c r="I185" i="1"/>
  <c r="J172" i="1"/>
  <c r="I165" i="1"/>
  <c r="I8" i="1"/>
  <c r="L427" i="1"/>
  <c r="L144" i="1"/>
  <c r="J23" i="1"/>
  <c r="M229" i="1"/>
  <c r="L87" i="1"/>
  <c r="I406" i="1"/>
  <c r="I395" i="1"/>
  <c r="L229" i="1"/>
  <c r="J207" i="1"/>
  <c r="K195" i="1"/>
  <c r="K189" i="1"/>
  <c r="K183" i="1"/>
  <c r="J163" i="1"/>
  <c r="I149" i="1"/>
  <c r="I143" i="1"/>
  <c r="I108" i="1"/>
  <c r="L101" i="1"/>
  <c r="L57" i="1"/>
  <c r="J41" i="1"/>
  <c r="I34" i="1"/>
  <c r="I438" i="1"/>
  <c r="M375" i="1"/>
  <c r="I253" i="1"/>
  <c r="M231" i="1"/>
  <c r="K206" i="1"/>
  <c r="J142" i="1"/>
  <c r="I135" i="1"/>
  <c r="I121" i="1"/>
  <c r="J363" i="1"/>
  <c r="I444" i="1"/>
  <c r="J393" i="1"/>
  <c r="K363" i="1"/>
  <c r="K352" i="1"/>
  <c r="L114" i="1"/>
  <c r="L298" i="1"/>
  <c r="K260" i="1"/>
  <c r="M253" i="1"/>
  <c r="I129" i="1"/>
  <c r="I119" i="1"/>
  <c r="K114" i="1"/>
  <c r="M109" i="1"/>
  <c r="I90" i="1"/>
  <c r="M216" i="1"/>
  <c r="L159" i="1"/>
  <c r="L128" i="1"/>
  <c r="J113" i="1"/>
  <c r="I392" i="1"/>
  <c r="J387" i="1"/>
  <c r="I355" i="1"/>
  <c r="L337" i="1"/>
  <c r="J275" i="1"/>
  <c r="J245" i="1"/>
  <c r="J199" i="1"/>
  <c r="K159" i="1"/>
  <c r="K148" i="1"/>
  <c r="K128" i="1"/>
  <c r="I113" i="1"/>
  <c r="L68" i="1"/>
  <c r="I56" i="1"/>
  <c r="K49" i="1"/>
  <c r="L428" i="1"/>
  <c r="K428" i="1"/>
  <c r="K307" i="1"/>
  <c r="K261" i="1"/>
  <c r="J244" i="1"/>
  <c r="J231" i="1"/>
  <c r="I220" i="1"/>
  <c r="L215" i="1"/>
  <c r="I193" i="1"/>
  <c r="K181" i="1"/>
  <c r="I175" i="1"/>
  <c r="I158" i="1"/>
  <c r="M151" i="1"/>
  <c r="J131" i="1"/>
  <c r="K127" i="1"/>
  <c r="M115" i="1"/>
  <c r="M99" i="1"/>
  <c r="I87" i="1"/>
  <c r="M59" i="1"/>
  <c r="K444" i="1"/>
  <c r="I428" i="1"/>
  <c r="M422" i="1"/>
  <c r="J415" i="1"/>
  <c r="I335" i="1"/>
  <c r="K331" i="1"/>
  <c r="I261" i="1"/>
  <c r="M207" i="1"/>
  <c r="I197" i="1"/>
  <c r="K151" i="1"/>
  <c r="M142" i="1"/>
  <c r="K120" i="1"/>
  <c r="K99" i="1"/>
  <c r="L59" i="1"/>
  <c r="K18" i="1"/>
  <c r="L411" i="1"/>
  <c r="M351" i="1"/>
  <c r="L336" i="1"/>
  <c r="L276" i="1"/>
  <c r="K187" i="1"/>
  <c r="M52" i="1"/>
  <c r="J26" i="1"/>
  <c r="K426" i="1"/>
  <c r="J428" i="1"/>
  <c r="I426" i="1"/>
  <c r="I411" i="1"/>
  <c r="L396" i="1"/>
  <c r="M379" i="1"/>
  <c r="L369" i="1"/>
  <c r="J351" i="1"/>
  <c r="M338" i="1"/>
  <c r="M323" i="1"/>
  <c r="M298" i="1"/>
  <c r="M283" i="1"/>
  <c r="J276" i="1"/>
  <c r="J261" i="1"/>
  <c r="I241" i="1"/>
  <c r="L220" i="1"/>
  <c r="J195" i="1"/>
  <c r="J187" i="1"/>
  <c r="K155" i="1"/>
  <c r="L151" i="1"/>
  <c r="M144" i="1"/>
  <c r="L136" i="1"/>
  <c r="K131" i="1"/>
  <c r="L122" i="1"/>
  <c r="I118" i="1"/>
  <c r="L91" i="1"/>
  <c r="J67" i="1"/>
  <c r="J56" i="1"/>
  <c r="K52" i="1"/>
  <c r="L41" i="1"/>
  <c r="I36" i="1"/>
  <c r="I26" i="1"/>
  <c r="I15" i="1"/>
  <c r="I442" i="1"/>
  <c r="L430" i="1"/>
  <c r="J425" i="1"/>
  <c r="J382" i="1"/>
  <c r="J368" i="1"/>
  <c r="M357" i="1"/>
  <c r="K335" i="1"/>
  <c r="I328" i="1"/>
  <c r="I323" i="1"/>
  <c r="K312" i="1"/>
  <c r="J298" i="1"/>
  <c r="K283" i="1"/>
  <c r="M275" i="1"/>
  <c r="J151" i="1"/>
  <c r="K140" i="1"/>
  <c r="L44" i="1"/>
  <c r="I41" i="1"/>
  <c r="L35" i="1"/>
  <c r="I25" i="1"/>
  <c r="L339" i="1"/>
  <c r="J283" i="1"/>
  <c r="L275" i="1"/>
  <c r="L269" i="1"/>
  <c r="M260" i="1"/>
  <c r="M239" i="1"/>
  <c r="J232" i="1"/>
  <c r="L207" i="1"/>
  <c r="L189" i="1"/>
  <c r="L185" i="1"/>
  <c r="L162" i="1"/>
  <c r="J143" i="1"/>
  <c r="J140" i="1"/>
  <c r="I95" i="1"/>
  <c r="J59" i="1"/>
  <c r="J55" i="1"/>
  <c r="I427" i="1"/>
  <c r="I424" i="1"/>
  <c r="K398" i="1"/>
  <c r="I387" i="1"/>
  <c r="J377" i="1"/>
  <c r="L371" i="1"/>
  <c r="J352" i="1"/>
  <c r="M348" i="1"/>
  <c r="M343" i="1"/>
  <c r="K339" i="1"/>
  <c r="K337" i="1"/>
  <c r="L322" i="1"/>
  <c r="M311" i="1"/>
  <c r="J307" i="1"/>
  <c r="K291" i="1"/>
  <c r="L277" i="1"/>
  <c r="M193" i="1"/>
  <c r="M152" i="1"/>
  <c r="L43" i="1"/>
  <c r="K24" i="1"/>
  <c r="K448" i="1"/>
  <c r="L443" i="1"/>
  <c r="K440" i="1"/>
  <c r="K408" i="1"/>
  <c r="K394" i="1"/>
  <c r="M380" i="1"/>
  <c r="J371" i="1"/>
  <c r="J366" i="1"/>
  <c r="I352" i="1"/>
  <c r="K348" i="1"/>
  <c r="J339" i="1"/>
  <c r="J337" i="1"/>
  <c r="K322" i="1"/>
  <c r="K311" i="1"/>
  <c r="M284" i="1"/>
  <c r="J249" i="1"/>
  <c r="I222" i="1"/>
  <c r="J202" i="1"/>
  <c r="K193" i="1"/>
  <c r="K161" i="1"/>
  <c r="J152" i="1"/>
  <c r="K124" i="1"/>
  <c r="L99" i="1"/>
  <c r="M76" i="1"/>
  <c r="K43" i="1"/>
  <c r="M27" i="1"/>
  <c r="J24" i="1"/>
  <c r="M11" i="1"/>
  <c r="I440" i="1"/>
  <c r="I408" i="1"/>
  <c r="K380" i="1"/>
  <c r="I339" i="1"/>
  <c r="J311" i="1"/>
  <c r="M299" i="1"/>
  <c r="J284" i="1"/>
  <c r="M276" i="1"/>
  <c r="M259" i="1"/>
  <c r="K446" i="1"/>
  <c r="K424" i="1"/>
  <c r="J412" i="1"/>
  <c r="K410" i="1"/>
  <c r="L395" i="1"/>
  <c r="M374" i="1"/>
  <c r="M366" i="1"/>
  <c r="M363" i="1"/>
  <c r="L361" i="1"/>
  <c r="K320" i="1"/>
  <c r="M307" i="1"/>
  <c r="L285" i="1"/>
  <c r="K238" i="1"/>
  <c r="M206" i="1"/>
  <c r="L199" i="1"/>
  <c r="K197" i="1"/>
  <c r="K175" i="1"/>
  <c r="J167" i="1"/>
  <c r="L157" i="1"/>
  <c r="M153" i="1"/>
  <c r="K149" i="1"/>
  <c r="J147" i="1"/>
  <c r="J138" i="1"/>
  <c r="J123" i="1"/>
  <c r="K119" i="1"/>
  <c r="J104" i="1"/>
  <c r="K96" i="1"/>
  <c r="K75" i="1"/>
  <c r="L67" i="1"/>
  <c r="I60" i="1"/>
  <c r="I58" i="1"/>
  <c r="K51" i="1"/>
  <c r="I48" i="1"/>
  <c r="K42" i="1"/>
  <c r="K34" i="1"/>
  <c r="L26" i="1"/>
  <c r="K19" i="1"/>
  <c r="J16" i="1"/>
  <c r="L12" i="1"/>
  <c r="L446" i="1"/>
  <c r="M454" i="1"/>
  <c r="I454" i="1"/>
  <c r="I446" i="1"/>
  <c r="J441" i="1"/>
  <c r="J431" i="1"/>
  <c r="J424" i="1"/>
  <c r="I412" i="1"/>
  <c r="I410" i="1"/>
  <c r="J395" i="1"/>
  <c r="I389" i="1"/>
  <c r="J374" i="1"/>
  <c r="M370" i="1"/>
  <c r="L366" i="1"/>
  <c r="L363" i="1"/>
  <c r="I361" i="1"/>
  <c r="K315" i="1"/>
  <c r="L307" i="1"/>
  <c r="M303" i="1"/>
  <c r="J285" i="1"/>
  <c r="K267" i="1"/>
  <c r="M262" i="1"/>
  <c r="L252" i="1"/>
  <c r="L244" i="1"/>
  <c r="M240" i="1"/>
  <c r="J238" i="1"/>
  <c r="M221" i="1"/>
  <c r="I213" i="1"/>
  <c r="L206" i="1"/>
  <c r="K199" i="1"/>
  <c r="J197" i="1"/>
  <c r="L191" i="1"/>
  <c r="M187" i="1"/>
  <c r="J175" i="1"/>
  <c r="I167" i="1"/>
  <c r="M159" i="1"/>
  <c r="L153" i="1"/>
  <c r="J149" i="1"/>
  <c r="I147" i="1"/>
  <c r="L140" i="1"/>
  <c r="I138" i="1"/>
  <c r="J135" i="1"/>
  <c r="M131" i="1"/>
  <c r="I123" i="1"/>
  <c r="K121" i="1"/>
  <c r="J119" i="1"/>
  <c r="J108" i="1"/>
  <c r="I104" i="1"/>
  <c r="J96" i="1"/>
  <c r="M91" i="1"/>
  <c r="J75" i="1"/>
  <c r="K67" i="1"/>
  <c r="J51" i="1"/>
  <c r="M43" i="1"/>
  <c r="J42" i="1"/>
  <c r="J34" i="1"/>
  <c r="K26" i="1"/>
  <c r="N26" i="1" s="1"/>
  <c r="J19" i="1"/>
  <c r="I16" i="1"/>
  <c r="I12" i="1"/>
  <c r="J8" i="1"/>
  <c r="I3" i="1"/>
  <c r="J456" i="1"/>
  <c r="N456" i="1" s="1"/>
  <c r="L452" i="1"/>
  <c r="J447" i="1"/>
  <c r="M444" i="1"/>
  <c r="J440" i="1"/>
  <c r="K430" i="1"/>
  <c r="L417" i="1"/>
  <c r="J411" i="1"/>
  <c r="J399" i="1"/>
  <c r="K396" i="1"/>
  <c r="M394" i="1"/>
  <c r="J392" i="1"/>
  <c r="N392" i="1" s="1"/>
  <c r="I384" i="1"/>
  <c r="M365" i="1"/>
  <c r="J359" i="1"/>
  <c r="J355" i="1"/>
  <c r="L348" i="1"/>
  <c r="I338" i="1"/>
  <c r="M324" i="1"/>
  <c r="J322" i="1"/>
  <c r="M313" i="1"/>
  <c r="L302" i="1"/>
  <c r="K298" i="1"/>
  <c r="I294" i="1"/>
  <c r="L284" i="1"/>
  <c r="J277" i="1"/>
  <c r="K275" i="1"/>
  <c r="I251" i="1"/>
  <c r="L246" i="1"/>
  <c r="K243" i="1"/>
  <c r="K239" i="1"/>
  <c r="K231" i="1"/>
  <c r="L224" i="1"/>
  <c r="J211" i="1"/>
  <c r="K207" i="1"/>
  <c r="L201" i="1"/>
  <c r="K196" i="1"/>
  <c r="L193" i="1"/>
  <c r="M189" i="1"/>
  <c r="I187" i="1"/>
  <c r="K168" i="1"/>
  <c r="M161" i="1"/>
  <c r="J159" i="1"/>
  <c r="K152" i="1"/>
  <c r="L148" i="1"/>
  <c r="I140" i="1"/>
  <c r="M136" i="1"/>
  <c r="L134" i="1"/>
  <c r="I131" i="1"/>
  <c r="J124" i="1"/>
  <c r="M122" i="1"/>
  <c r="L120" i="1"/>
  <c r="L90" i="1"/>
  <c r="J87" i="1"/>
  <c r="L76" i="1"/>
  <c r="L73" i="1"/>
  <c r="M68" i="1"/>
  <c r="I66" i="1"/>
  <c r="M60" i="1"/>
  <c r="K59" i="1"/>
  <c r="L52" i="1"/>
  <c r="L49" i="1"/>
  <c r="J43" i="1"/>
  <c r="I33" i="1"/>
  <c r="J18" i="1"/>
  <c r="L11" i="1"/>
  <c r="J3" i="1"/>
  <c r="K90" i="1"/>
  <c r="K76" i="1"/>
  <c r="L60" i="1"/>
  <c r="M3" i="1"/>
  <c r="M446" i="1"/>
  <c r="J444" i="1"/>
  <c r="L433" i="1"/>
  <c r="J427" i="1"/>
  <c r="I422" i="1"/>
  <c r="M412" i="1"/>
  <c r="J408" i="1"/>
  <c r="L398" i="1"/>
  <c r="L379" i="1"/>
  <c r="J375" i="1"/>
  <c r="K371" i="1"/>
  <c r="K351" i="1"/>
  <c r="J348" i="1"/>
  <c r="L328" i="1"/>
  <c r="L321" i="1"/>
  <c r="M317" i="1"/>
  <c r="J269" i="1"/>
  <c r="K253" i="1"/>
  <c r="M245" i="1"/>
  <c r="M238" i="1"/>
  <c r="J215" i="1"/>
  <c r="L210" i="1"/>
  <c r="M197" i="1"/>
  <c r="L167" i="1"/>
  <c r="K136" i="1"/>
  <c r="J127" i="1"/>
  <c r="M123" i="1"/>
  <c r="J122" i="1"/>
  <c r="K109" i="1"/>
  <c r="K101" i="1"/>
  <c r="J90" i="1"/>
  <c r="J76" i="1"/>
  <c r="K68" i="1"/>
  <c r="L65" i="1"/>
  <c r="K60" i="1"/>
  <c r="J52" i="1"/>
  <c r="J49" i="1"/>
  <c r="J44" i="1"/>
  <c r="M42" i="1"/>
  <c r="K32" i="1"/>
  <c r="L27" i="1"/>
  <c r="M19" i="1"/>
  <c r="I10" i="1"/>
  <c r="M424" i="1"/>
  <c r="K412" i="1"/>
  <c r="M361" i="1"/>
  <c r="L238" i="1"/>
  <c r="M199" i="1"/>
  <c r="L175" i="1"/>
  <c r="K167" i="1"/>
  <c r="M149" i="1"/>
  <c r="M147" i="1"/>
  <c r="L138" i="1"/>
  <c r="J136" i="1"/>
  <c r="K129" i="1"/>
  <c r="I127" i="1"/>
  <c r="K123" i="1"/>
  <c r="I122" i="1"/>
  <c r="L119" i="1"/>
  <c r="J109" i="1"/>
  <c r="M104" i="1"/>
  <c r="M96" i="1"/>
  <c r="I92" i="1"/>
  <c r="J58" i="1"/>
  <c r="I44" i="1"/>
  <c r="L42" i="1"/>
  <c r="L34" i="1"/>
  <c r="L19" i="1"/>
  <c r="K16" i="1"/>
  <c r="M12" i="1"/>
  <c r="I418" i="1"/>
  <c r="K418" i="1"/>
  <c r="M418" i="1"/>
  <c r="K439" i="1"/>
  <c r="J439" i="1"/>
  <c r="K386" i="1"/>
  <c r="J386" i="1"/>
  <c r="M378" i="1"/>
  <c r="J378" i="1"/>
  <c r="L378" i="1"/>
  <c r="I450" i="1"/>
  <c r="K450" i="1"/>
  <c r="L400" i="1"/>
  <c r="I400" i="1"/>
  <c r="J400" i="1"/>
  <c r="K400" i="1"/>
  <c r="I388" i="1"/>
  <c r="K388" i="1"/>
  <c r="M388" i="1"/>
  <c r="J373" i="1"/>
  <c r="K373" i="1"/>
  <c r="I434" i="1"/>
  <c r="K434" i="1"/>
  <c r="M434" i="1"/>
  <c r="M457" i="1"/>
  <c r="L457" i="1"/>
  <c r="K423" i="1"/>
  <c r="J423" i="1"/>
  <c r="L416" i="1"/>
  <c r="I416" i="1"/>
  <c r="J416" i="1"/>
  <c r="K416" i="1"/>
  <c r="I356" i="1"/>
  <c r="K356" i="1"/>
  <c r="L356" i="1"/>
  <c r="M356" i="1"/>
  <c r="L432" i="1"/>
  <c r="I432" i="1"/>
  <c r="J432" i="1"/>
  <c r="K432" i="1"/>
  <c r="M404" i="1"/>
  <c r="I404" i="1"/>
  <c r="J404" i="1"/>
  <c r="K404" i="1"/>
  <c r="L448" i="1"/>
  <c r="I448" i="1"/>
  <c r="J448" i="1"/>
  <c r="K403" i="1"/>
  <c r="I403" i="1"/>
  <c r="L403" i="1"/>
  <c r="J403" i="1"/>
  <c r="L383" i="1"/>
  <c r="J383" i="1"/>
  <c r="M436" i="1"/>
  <c r="I436" i="1"/>
  <c r="J436" i="1"/>
  <c r="K436" i="1"/>
  <c r="I420" i="1"/>
  <c r="J420" i="1"/>
  <c r="K420" i="1"/>
  <c r="M420" i="1"/>
  <c r="I402" i="1"/>
  <c r="K402" i="1"/>
  <c r="M402" i="1"/>
  <c r="K391" i="1"/>
  <c r="J391" i="1"/>
  <c r="K354" i="1"/>
  <c r="J354" i="1"/>
  <c r="I452" i="1"/>
  <c r="J452" i="1"/>
  <c r="M452" i="1"/>
  <c r="K455" i="1"/>
  <c r="J455" i="1"/>
  <c r="K451" i="1"/>
  <c r="I451" i="1"/>
  <c r="J451" i="1"/>
  <c r="L451" i="1"/>
  <c r="K435" i="1"/>
  <c r="I435" i="1"/>
  <c r="J435" i="1"/>
  <c r="L435" i="1"/>
  <c r="K419" i="1"/>
  <c r="I419" i="1"/>
  <c r="J419" i="1"/>
  <c r="L419" i="1"/>
  <c r="K407" i="1"/>
  <c r="J407" i="1"/>
  <c r="I347" i="1"/>
  <c r="J347" i="1"/>
  <c r="K347" i="1"/>
  <c r="L347" i="1"/>
  <c r="M347" i="1"/>
  <c r="M156" i="1"/>
  <c r="J156" i="1"/>
  <c r="L156" i="1"/>
  <c r="K116" i="1"/>
  <c r="L116" i="1"/>
  <c r="M116" i="1"/>
  <c r="I116" i="1"/>
  <c r="J116" i="1"/>
  <c r="K84" i="1"/>
  <c r="L84" i="1"/>
  <c r="M84" i="1"/>
  <c r="I84" i="1"/>
  <c r="J84" i="1"/>
  <c r="L223" i="1"/>
  <c r="J223" i="1"/>
  <c r="L449" i="1"/>
  <c r="M406" i="1"/>
  <c r="L370" i="1"/>
  <c r="L357" i="1"/>
  <c r="L346" i="1"/>
  <c r="K343" i="1"/>
  <c r="J331" i="1"/>
  <c r="L324" i="1"/>
  <c r="K321" i="1"/>
  <c r="M316" i="1"/>
  <c r="J315" i="1"/>
  <c r="J302" i="1"/>
  <c r="L299" i="1"/>
  <c r="M292" i="1"/>
  <c r="J291" i="1"/>
  <c r="M268" i="1"/>
  <c r="J267" i="1"/>
  <c r="L259" i="1"/>
  <c r="J257" i="1"/>
  <c r="K252" i="1"/>
  <c r="J243" i="1"/>
  <c r="M234" i="1"/>
  <c r="M220" i="1"/>
  <c r="I216" i="1"/>
  <c r="L216" i="1"/>
  <c r="J216" i="1"/>
  <c r="L192" i="1"/>
  <c r="J183" i="1"/>
  <c r="L179" i="1"/>
  <c r="M179" i="1"/>
  <c r="I179" i="1"/>
  <c r="J179" i="1"/>
  <c r="L165" i="1"/>
  <c r="M165" i="1"/>
  <c r="M438" i="1"/>
  <c r="J449" i="1"/>
  <c r="M440" i="1"/>
  <c r="L438" i="1"/>
  <c r="I430" i="1"/>
  <c r="J417" i="1"/>
  <c r="M408" i="1"/>
  <c r="L406" i="1"/>
  <c r="I398" i="1"/>
  <c r="J380" i="1"/>
  <c r="I375" i="1"/>
  <c r="M371" i="1"/>
  <c r="J370" i="1"/>
  <c r="L360" i="1"/>
  <c r="K357" i="1"/>
  <c r="L352" i="1"/>
  <c r="K346" i="1"/>
  <c r="J343" i="1"/>
  <c r="K341" i="1"/>
  <c r="M337" i="1"/>
  <c r="I331" i="1"/>
  <c r="L329" i="1"/>
  <c r="K327" i="1"/>
  <c r="K324" i="1"/>
  <c r="M322" i="1"/>
  <c r="M318" i="1"/>
  <c r="L316" i="1"/>
  <c r="I315" i="1"/>
  <c r="M308" i="1"/>
  <c r="I304" i="1"/>
  <c r="I302" i="1"/>
  <c r="K299" i="1"/>
  <c r="L294" i="1"/>
  <c r="L292" i="1"/>
  <c r="M285" i="1"/>
  <c r="K284" i="1"/>
  <c r="M277" i="1"/>
  <c r="K276" i="1"/>
  <c r="M269" i="1"/>
  <c r="L268" i="1"/>
  <c r="I267" i="1"/>
  <c r="K259" i="1"/>
  <c r="I257" i="1"/>
  <c r="L253" i="1"/>
  <c r="J252" i="1"/>
  <c r="J250" i="1"/>
  <c r="M244" i="1"/>
  <c r="I229" i="1"/>
  <c r="J229" i="1"/>
  <c r="N229" i="1" s="1"/>
  <c r="J225" i="1"/>
  <c r="M225" i="1"/>
  <c r="K225" i="1"/>
  <c r="L219" i="1"/>
  <c r="K219" i="1"/>
  <c r="M215" i="1"/>
  <c r="L212" i="1"/>
  <c r="K202" i="1"/>
  <c r="L202" i="1"/>
  <c r="M202" i="1"/>
  <c r="K194" i="1"/>
  <c r="L194" i="1"/>
  <c r="M194" i="1"/>
  <c r="J192" i="1"/>
  <c r="K74" i="1"/>
  <c r="L74" i="1"/>
  <c r="M74" i="1"/>
  <c r="I74" i="1"/>
  <c r="J74" i="1"/>
  <c r="K50" i="1"/>
  <c r="L50" i="1"/>
  <c r="M50" i="1"/>
  <c r="I50" i="1"/>
  <c r="J50" i="1"/>
  <c r="K438" i="1"/>
  <c r="L425" i="1"/>
  <c r="K406" i="1"/>
  <c r="L393" i="1"/>
  <c r="I370" i="1"/>
  <c r="K364" i="1"/>
  <c r="J360" i="1"/>
  <c r="I357" i="1"/>
  <c r="J350" i="1"/>
  <c r="J346" i="1"/>
  <c r="I343" i="1"/>
  <c r="J327" i="1"/>
  <c r="K316" i="1"/>
  <c r="L308" i="1"/>
  <c r="M306" i="1"/>
  <c r="J299" i="1"/>
  <c r="K292" i="1"/>
  <c r="K268" i="1"/>
  <c r="J259" i="1"/>
  <c r="L243" i="1"/>
  <c r="K234" i="1"/>
  <c r="J234" i="1"/>
  <c r="K218" i="1"/>
  <c r="I218" i="1"/>
  <c r="I208" i="1"/>
  <c r="M208" i="1"/>
  <c r="J204" i="1"/>
  <c r="K186" i="1"/>
  <c r="L186" i="1"/>
  <c r="M186" i="1"/>
  <c r="L183" i="1"/>
  <c r="M183" i="1"/>
  <c r="J170" i="1"/>
  <c r="L160" i="1"/>
  <c r="M160" i="1"/>
  <c r="K158" i="1"/>
  <c r="M158" i="1"/>
  <c r="J145" i="1"/>
  <c r="K145" i="1"/>
  <c r="L145" i="1"/>
  <c r="J110" i="1"/>
  <c r="M110" i="1"/>
  <c r="K110" i="1"/>
  <c r="L110" i="1"/>
  <c r="K82" i="1"/>
  <c r="L82" i="1"/>
  <c r="M82" i="1"/>
  <c r="I82" i="1"/>
  <c r="J82" i="1"/>
  <c r="K28" i="1"/>
  <c r="L28" i="1"/>
  <c r="M28" i="1"/>
  <c r="I28" i="1"/>
  <c r="J28" i="1"/>
  <c r="M332" i="1"/>
  <c r="J316" i="1"/>
  <c r="L306" i="1"/>
  <c r="J292" i="1"/>
  <c r="K285" i="1"/>
  <c r="K277" i="1"/>
  <c r="K269" i="1"/>
  <c r="J268" i="1"/>
  <c r="L260" i="1"/>
  <c r="M251" i="1"/>
  <c r="K249" i="1"/>
  <c r="K244" i="1"/>
  <c r="K242" i="1"/>
  <c r="L239" i="1"/>
  <c r="I227" i="1"/>
  <c r="M217" i="1"/>
  <c r="K215" i="1"/>
  <c r="M211" i="1"/>
  <c r="I204" i="1"/>
  <c r="I198" i="1"/>
  <c r="M198" i="1"/>
  <c r="J188" i="1"/>
  <c r="K188" i="1"/>
  <c r="K154" i="1"/>
  <c r="L154" i="1"/>
  <c r="I154" i="1"/>
  <c r="J154" i="1"/>
  <c r="K306" i="1"/>
  <c r="M293" i="1"/>
  <c r="M223" i="1"/>
  <c r="I200" i="1"/>
  <c r="L200" i="1"/>
  <c r="J200" i="1"/>
  <c r="K200" i="1"/>
  <c r="K182" i="1"/>
  <c r="M182" i="1"/>
  <c r="J182" i="1"/>
  <c r="L182" i="1"/>
  <c r="K174" i="1"/>
  <c r="M174" i="1"/>
  <c r="J174" i="1"/>
  <c r="L174" i="1"/>
  <c r="K170" i="1"/>
  <c r="M170" i="1"/>
  <c r="L139" i="1"/>
  <c r="K139" i="1"/>
  <c r="M139" i="1"/>
  <c r="M105" i="1"/>
  <c r="L105" i="1"/>
  <c r="J105" i="1"/>
  <c r="K105" i="1"/>
  <c r="K3" i="1"/>
  <c r="L454" i="1"/>
  <c r="J433" i="1"/>
  <c r="L422" i="1"/>
  <c r="I414" i="1"/>
  <c r="N414" i="1" s="1"/>
  <c r="J401" i="1"/>
  <c r="M389" i="1"/>
  <c r="L384" i="1"/>
  <c r="K379" i="1"/>
  <c r="J369" i="1"/>
  <c r="I366" i="1"/>
  <c r="K361" i="1"/>
  <c r="L342" i="1"/>
  <c r="K338" i="1"/>
  <c r="M331" i="1"/>
  <c r="K330" i="1"/>
  <c r="K328" i="1"/>
  <c r="K323" i="1"/>
  <c r="N323" i="1" s="1"/>
  <c r="L317" i="1"/>
  <c r="M315" i="1"/>
  <c r="I311" i="1"/>
  <c r="J306" i="1"/>
  <c r="J300" i="1"/>
  <c r="M295" i="1"/>
  <c r="L293" i="1"/>
  <c r="M291" i="1"/>
  <c r="M267" i="1"/>
  <c r="J260" i="1"/>
  <c r="K258" i="1"/>
  <c r="K251" i="1"/>
  <c r="I249" i="1"/>
  <c r="L245" i="1"/>
  <c r="J239" i="1"/>
  <c r="M236" i="1"/>
  <c r="I236" i="1"/>
  <c r="M226" i="1"/>
  <c r="K223" i="1"/>
  <c r="K220" i="1"/>
  <c r="M203" i="1"/>
  <c r="K191" i="1"/>
  <c r="I191" i="1"/>
  <c r="J191" i="1"/>
  <c r="J86" i="1"/>
  <c r="L86" i="1"/>
  <c r="M86" i="1"/>
  <c r="I86" i="1"/>
  <c r="K86" i="1"/>
  <c r="K20" i="1"/>
  <c r="L20" i="1"/>
  <c r="M20" i="1"/>
  <c r="I20" i="1"/>
  <c r="J20" i="1"/>
  <c r="K454" i="1"/>
  <c r="L441" i="1"/>
  <c r="M430" i="1"/>
  <c r="K422" i="1"/>
  <c r="L409" i="1"/>
  <c r="M398" i="1"/>
  <c r="K389" i="1"/>
  <c r="J384" i="1"/>
  <c r="J342" i="1"/>
  <c r="J319" i="1"/>
  <c r="M302" i="1"/>
  <c r="K293" i="1"/>
  <c r="L291" i="1"/>
  <c r="L254" i="1"/>
  <c r="M252" i="1"/>
  <c r="K245" i="1"/>
  <c r="M243" i="1"/>
  <c r="M235" i="1"/>
  <c r="I223" i="1"/>
  <c r="M214" i="1"/>
  <c r="K214" i="1"/>
  <c r="L211" i="1"/>
  <c r="K211" i="1"/>
  <c r="I156" i="1"/>
  <c r="K100" i="1"/>
  <c r="L100" i="1"/>
  <c r="M100" i="1"/>
  <c r="I100" i="1"/>
  <c r="J100" i="1"/>
  <c r="M17" i="1"/>
  <c r="K17" i="1"/>
  <c r="L17" i="1"/>
  <c r="I17" i="1"/>
  <c r="J17" i="1"/>
  <c r="L143" i="1"/>
  <c r="L135" i="1"/>
  <c r="M127" i="1"/>
  <c r="M121" i="1"/>
  <c r="L108" i="1"/>
  <c r="L95" i="1"/>
  <c r="K92" i="1"/>
  <c r="M75" i="1"/>
  <c r="K66" i="1"/>
  <c r="L58" i="1"/>
  <c r="M51" i="1"/>
  <c r="K48" i="1"/>
  <c r="K36" i="1"/>
  <c r="K33" i="1"/>
  <c r="K25" i="1"/>
  <c r="M18" i="1"/>
  <c r="K10" i="1"/>
  <c r="K143" i="1"/>
  <c r="K135" i="1"/>
  <c r="L129" i="1"/>
  <c r="L113" i="1"/>
  <c r="K108" i="1"/>
  <c r="M101" i="1"/>
  <c r="J95" i="1"/>
  <c r="J92" i="1"/>
  <c r="M87" i="1"/>
  <c r="L75" i="1"/>
  <c r="K56" i="1"/>
  <c r="L51" i="1"/>
  <c r="J48" i="1"/>
  <c r="K44" i="1"/>
  <c r="K41" i="1"/>
  <c r="N41" i="1" s="1"/>
  <c r="J36" i="1"/>
  <c r="J33" i="1"/>
  <c r="J25" i="1"/>
  <c r="L18" i="1"/>
  <c r="K8" i="1"/>
  <c r="M35" i="1"/>
  <c r="K11" i="1"/>
  <c r="L9" i="1"/>
  <c r="K40" i="1"/>
  <c r="K9" i="1"/>
  <c r="N151" i="1"/>
  <c r="J99" i="1"/>
  <c r="M92" i="1"/>
  <c r="K91" i="1"/>
  <c r="J79" i="1"/>
  <c r="J68" i="1"/>
  <c r="M66" i="1"/>
  <c r="K57" i="1"/>
  <c r="I49" i="1"/>
  <c r="J40" i="1"/>
  <c r="M36" i="1"/>
  <c r="K35" i="1"/>
  <c r="I32" i="1"/>
  <c r="K27" i="1"/>
  <c r="I24" i="1"/>
  <c r="K12" i="1"/>
  <c r="M10" i="1"/>
  <c r="J9" i="1"/>
  <c r="I209" i="1"/>
  <c r="I163" i="1"/>
  <c r="I142" i="1"/>
  <c r="M125" i="1"/>
  <c r="J120" i="1"/>
  <c r="J114" i="1"/>
  <c r="M95" i="1"/>
  <c r="J91" i="1"/>
  <c r="L66" i="1"/>
  <c r="M58" i="1"/>
  <c r="J57" i="1"/>
  <c r="I40" i="1"/>
  <c r="J35" i="1"/>
  <c r="L33" i="1"/>
  <c r="J27" i="1"/>
  <c r="L25" i="1"/>
  <c r="L10" i="1"/>
  <c r="I9" i="1"/>
  <c r="J333" i="1"/>
  <c r="K333" i="1"/>
  <c r="K326" i="1"/>
  <c r="L326" i="1"/>
  <c r="I314" i="1"/>
  <c r="L314" i="1"/>
  <c r="M314" i="1"/>
  <c r="I270" i="1"/>
  <c r="J270" i="1"/>
  <c r="K270" i="1"/>
  <c r="L270" i="1"/>
  <c r="M270" i="1"/>
  <c r="K457" i="1"/>
  <c r="I455" i="1"/>
  <c r="M451" i="1"/>
  <c r="L450" i="1"/>
  <c r="K449" i="1"/>
  <c r="I447" i="1"/>
  <c r="M443" i="1"/>
  <c r="N443" i="1" s="1"/>
  <c r="L442" i="1"/>
  <c r="K441" i="1"/>
  <c r="I439" i="1"/>
  <c r="M435" i="1"/>
  <c r="L434" i="1"/>
  <c r="K433" i="1"/>
  <c r="I431" i="1"/>
  <c r="M427" i="1"/>
  <c r="N427" i="1" s="1"/>
  <c r="L426" i="1"/>
  <c r="K425" i="1"/>
  <c r="I423" i="1"/>
  <c r="M419" i="1"/>
  <c r="L418" i="1"/>
  <c r="K417" i="1"/>
  <c r="I415" i="1"/>
  <c r="M411" i="1"/>
  <c r="N411" i="1" s="1"/>
  <c r="L410" i="1"/>
  <c r="K409" i="1"/>
  <c r="I407" i="1"/>
  <c r="M403" i="1"/>
  <c r="L402" i="1"/>
  <c r="K401" i="1"/>
  <c r="I399" i="1"/>
  <c r="M395" i="1"/>
  <c r="N395" i="1" s="1"/>
  <c r="L394" i="1"/>
  <c r="K393" i="1"/>
  <c r="I391" i="1"/>
  <c r="L388" i="1"/>
  <c r="I386" i="1"/>
  <c r="K383" i="1"/>
  <c r="I382" i="1"/>
  <c r="K378" i="1"/>
  <c r="L374" i="1"/>
  <c r="I373" i="1"/>
  <c r="K369" i="1"/>
  <c r="I368" i="1"/>
  <c r="L365" i="1"/>
  <c r="J364" i="1"/>
  <c r="K360" i="1"/>
  <c r="I359" i="1"/>
  <c r="I354" i="1"/>
  <c r="I350" i="1"/>
  <c r="I341" i="1"/>
  <c r="M336" i="1"/>
  <c r="L289" i="1"/>
  <c r="M289" i="1"/>
  <c r="J289" i="1"/>
  <c r="K289" i="1"/>
  <c r="M282" i="1"/>
  <c r="I282" i="1"/>
  <c r="J282" i="1"/>
  <c r="K282" i="1"/>
  <c r="J233" i="1"/>
  <c r="I233" i="1"/>
  <c r="K233" i="1"/>
  <c r="M233" i="1"/>
  <c r="L233" i="1"/>
  <c r="J309" i="1"/>
  <c r="K309" i="1"/>
  <c r="L309" i="1"/>
  <c r="M309" i="1"/>
  <c r="K288" i="1"/>
  <c r="L288" i="1"/>
  <c r="M288" i="1"/>
  <c r="I288" i="1"/>
  <c r="J288" i="1"/>
  <c r="M274" i="1"/>
  <c r="I274" i="1"/>
  <c r="J274" i="1"/>
  <c r="K274" i="1"/>
  <c r="L274" i="1"/>
  <c r="I457" i="1"/>
  <c r="M453" i="1"/>
  <c r="J450" i="1"/>
  <c r="I449" i="1"/>
  <c r="M445" i="1"/>
  <c r="J442" i="1"/>
  <c r="I441" i="1"/>
  <c r="M437" i="1"/>
  <c r="J434" i="1"/>
  <c r="I433" i="1"/>
  <c r="M429" i="1"/>
  <c r="J426" i="1"/>
  <c r="I425" i="1"/>
  <c r="M421" i="1"/>
  <c r="J418" i="1"/>
  <c r="I417" i="1"/>
  <c r="M413" i="1"/>
  <c r="J410" i="1"/>
  <c r="I409" i="1"/>
  <c r="M405" i="1"/>
  <c r="J402" i="1"/>
  <c r="I401" i="1"/>
  <c r="M397" i="1"/>
  <c r="J394" i="1"/>
  <c r="I393" i="1"/>
  <c r="L389" i="1"/>
  <c r="J388" i="1"/>
  <c r="M385" i="1"/>
  <c r="K384" i="1"/>
  <c r="I383" i="1"/>
  <c r="L380" i="1"/>
  <c r="I378" i="1"/>
  <c r="K375" i="1"/>
  <c r="I374" i="1"/>
  <c r="I365" i="1"/>
  <c r="M362" i="1"/>
  <c r="I360" i="1"/>
  <c r="J356" i="1"/>
  <c r="M353" i="1"/>
  <c r="I351" i="1"/>
  <c r="I346" i="1"/>
  <c r="K334" i="1"/>
  <c r="L334" i="1"/>
  <c r="L332" i="1"/>
  <c r="L327" i="1"/>
  <c r="M327" i="1"/>
  <c r="L325" i="1"/>
  <c r="J321" i="1"/>
  <c r="J313" i="1"/>
  <c r="K313" i="1"/>
  <c r="L313" i="1"/>
  <c r="K305" i="1"/>
  <c r="J301" i="1"/>
  <c r="I301" i="1"/>
  <c r="K301" i="1"/>
  <c r="M301" i="1"/>
  <c r="M297" i="1"/>
  <c r="I297" i="1"/>
  <c r="J297" i="1"/>
  <c r="L297" i="1"/>
  <c r="L281" i="1"/>
  <c r="M281" i="1"/>
  <c r="J281" i="1"/>
  <c r="K281" i="1"/>
  <c r="K256" i="1"/>
  <c r="L256" i="1"/>
  <c r="M256" i="1"/>
  <c r="J256" i="1"/>
  <c r="I256" i="1"/>
  <c r="L445" i="1"/>
  <c r="L421" i="1"/>
  <c r="L405" i="1"/>
  <c r="L397" i="1"/>
  <c r="M390" i="1"/>
  <c r="L385" i="1"/>
  <c r="M381" i="1"/>
  <c r="L376" i="1"/>
  <c r="M372" i="1"/>
  <c r="M367" i="1"/>
  <c r="L362" i="1"/>
  <c r="M358" i="1"/>
  <c r="L353" i="1"/>
  <c r="M349" i="1"/>
  <c r="L344" i="1"/>
  <c r="M340" i="1"/>
  <c r="M329" i="1"/>
  <c r="J287" i="1"/>
  <c r="K287" i="1"/>
  <c r="L287" i="1"/>
  <c r="M287" i="1"/>
  <c r="K280" i="1"/>
  <c r="L280" i="1"/>
  <c r="M280" i="1"/>
  <c r="I280" i="1"/>
  <c r="J280" i="1"/>
  <c r="L453" i="1"/>
  <c r="L413" i="1"/>
  <c r="K453" i="1"/>
  <c r="M447" i="1"/>
  <c r="K437" i="1"/>
  <c r="M431" i="1"/>
  <c r="K421" i="1"/>
  <c r="M415" i="1"/>
  <c r="K413" i="1"/>
  <c r="M407" i="1"/>
  <c r="K405" i="1"/>
  <c r="M399" i="1"/>
  <c r="K397" i="1"/>
  <c r="M391" i="1"/>
  <c r="L390" i="1"/>
  <c r="M386" i="1"/>
  <c r="K385" i="1"/>
  <c r="L381" i="1"/>
  <c r="M377" i="1"/>
  <c r="K376" i="1"/>
  <c r="L372" i="1"/>
  <c r="K367" i="1"/>
  <c r="K362" i="1"/>
  <c r="L358" i="1"/>
  <c r="M354" i="1"/>
  <c r="K353" i="1"/>
  <c r="L349" i="1"/>
  <c r="K344" i="1"/>
  <c r="L340" i="1"/>
  <c r="M333" i="1"/>
  <c r="I332" i="1"/>
  <c r="J332" i="1"/>
  <c r="M326" i="1"/>
  <c r="J325" i="1"/>
  <c r="K325" i="1"/>
  <c r="L310" i="1"/>
  <c r="I305" i="1"/>
  <c r="L305" i="1"/>
  <c r="M305" i="1"/>
  <c r="L296" i="1"/>
  <c r="M296" i="1"/>
  <c r="I296" i="1"/>
  <c r="J296" i="1"/>
  <c r="K296" i="1"/>
  <c r="I286" i="1"/>
  <c r="J286" i="1"/>
  <c r="K286" i="1"/>
  <c r="L286" i="1"/>
  <c r="M286" i="1"/>
  <c r="K272" i="1"/>
  <c r="L272" i="1"/>
  <c r="M272" i="1"/>
  <c r="I272" i="1"/>
  <c r="J272" i="1"/>
  <c r="L429" i="1"/>
  <c r="M455" i="1"/>
  <c r="K429" i="1"/>
  <c r="M423" i="1"/>
  <c r="J453" i="1"/>
  <c r="J445" i="1"/>
  <c r="J437" i="1"/>
  <c r="J429" i="1"/>
  <c r="J421" i="1"/>
  <c r="J413" i="1"/>
  <c r="J405" i="1"/>
  <c r="J397" i="1"/>
  <c r="L391" i="1"/>
  <c r="J390" i="1"/>
  <c r="L386" i="1"/>
  <c r="J385" i="1"/>
  <c r="M382" i="1"/>
  <c r="K381" i="1"/>
  <c r="L377" i="1"/>
  <c r="J376" i="1"/>
  <c r="M373" i="1"/>
  <c r="K372" i="1"/>
  <c r="L368" i="1"/>
  <c r="J367" i="1"/>
  <c r="M364" i="1"/>
  <c r="J362" i="1"/>
  <c r="M359" i="1"/>
  <c r="J358" i="1"/>
  <c r="L354" i="1"/>
  <c r="J353" i="1"/>
  <c r="M350" i="1"/>
  <c r="K349" i="1"/>
  <c r="L345" i="1"/>
  <c r="J344" i="1"/>
  <c r="K340" i="1"/>
  <c r="K336" i="1"/>
  <c r="L335" i="1"/>
  <c r="M335" i="1"/>
  <c r="L333" i="1"/>
  <c r="K329" i="1"/>
  <c r="M328" i="1"/>
  <c r="J326" i="1"/>
  <c r="I320" i="1"/>
  <c r="L320" i="1"/>
  <c r="M320" i="1"/>
  <c r="J318" i="1"/>
  <c r="K318" i="1"/>
  <c r="L318" i="1"/>
  <c r="K314" i="1"/>
  <c r="N261" i="1"/>
  <c r="L437" i="1"/>
  <c r="K445" i="1"/>
  <c r="M439" i="1"/>
  <c r="L455" i="1"/>
  <c r="L447" i="1"/>
  <c r="L439" i="1"/>
  <c r="L431" i="1"/>
  <c r="L423" i="1"/>
  <c r="L415" i="1"/>
  <c r="L407" i="1"/>
  <c r="L399" i="1"/>
  <c r="I390" i="1"/>
  <c r="I385" i="1"/>
  <c r="L382" i="1"/>
  <c r="I381" i="1"/>
  <c r="K377" i="1"/>
  <c r="I376" i="1"/>
  <c r="L373" i="1"/>
  <c r="J372" i="1"/>
  <c r="M369" i="1"/>
  <c r="K368" i="1"/>
  <c r="I367" i="1"/>
  <c r="L364" i="1"/>
  <c r="K359" i="1"/>
  <c r="I358" i="1"/>
  <c r="I353" i="1"/>
  <c r="L350" i="1"/>
  <c r="I349" i="1"/>
  <c r="K345" i="1"/>
  <c r="I344" i="1"/>
  <c r="L341" i="1"/>
  <c r="J340" i="1"/>
  <c r="J336" i="1"/>
  <c r="I333" i="1"/>
  <c r="J329" i="1"/>
  <c r="I326" i="1"/>
  <c r="J314" i="1"/>
  <c r="K310" i="1"/>
  <c r="I310" i="1"/>
  <c r="M310" i="1"/>
  <c r="M290" i="1"/>
  <c r="I290" i="1"/>
  <c r="J290" i="1"/>
  <c r="K290" i="1"/>
  <c r="I278" i="1"/>
  <c r="J278" i="1"/>
  <c r="K278" i="1"/>
  <c r="L278" i="1"/>
  <c r="M278" i="1"/>
  <c r="J279" i="1"/>
  <c r="K279" i="1"/>
  <c r="L279" i="1"/>
  <c r="L273" i="1"/>
  <c r="M273" i="1"/>
  <c r="J271" i="1"/>
  <c r="K271" i="1"/>
  <c r="L271" i="1"/>
  <c r="L266" i="1"/>
  <c r="L265" i="1"/>
  <c r="M265" i="1"/>
  <c r="J263" i="1"/>
  <c r="K263" i="1"/>
  <c r="L263" i="1"/>
  <c r="K248" i="1"/>
  <c r="L248" i="1"/>
  <c r="M248" i="1"/>
  <c r="J248" i="1"/>
  <c r="M228" i="1"/>
  <c r="I228" i="1"/>
  <c r="J228" i="1"/>
  <c r="L228" i="1"/>
  <c r="J324" i="1"/>
  <c r="M319" i="1"/>
  <c r="K317" i="1"/>
  <c r="J312" i="1"/>
  <c r="K308" i="1"/>
  <c r="L304" i="1"/>
  <c r="J303" i="1"/>
  <c r="M300" i="1"/>
  <c r="K295" i="1"/>
  <c r="L295" i="1"/>
  <c r="K266" i="1"/>
  <c r="M258" i="1"/>
  <c r="I258" i="1"/>
  <c r="L258" i="1"/>
  <c r="J255" i="1"/>
  <c r="K255" i="1"/>
  <c r="L255" i="1"/>
  <c r="I255" i="1"/>
  <c r="M250" i="1"/>
  <c r="I250" i="1"/>
  <c r="L250" i="1"/>
  <c r="L319" i="1"/>
  <c r="I317" i="1"/>
  <c r="I312" i="1"/>
  <c r="J308" i="1"/>
  <c r="K304" i="1"/>
  <c r="I303" i="1"/>
  <c r="L300" i="1"/>
  <c r="N298" i="1"/>
  <c r="J266" i="1"/>
  <c r="J264" i="1"/>
  <c r="J247" i="1"/>
  <c r="K247" i="1"/>
  <c r="L247" i="1"/>
  <c r="I247" i="1"/>
  <c r="M242" i="1"/>
  <c r="I242" i="1"/>
  <c r="L242" i="1"/>
  <c r="J304" i="1"/>
  <c r="K300" i="1"/>
  <c r="M266" i="1"/>
  <c r="K264" i="1"/>
  <c r="L264" i="1"/>
  <c r="M264" i="1"/>
  <c r="M237" i="1"/>
  <c r="I237" i="1"/>
  <c r="J237" i="1"/>
  <c r="L237" i="1"/>
  <c r="K273" i="1"/>
  <c r="K265" i="1"/>
  <c r="J294" i="1"/>
  <c r="K294" i="1"/>
  <c r="M279" i="1"/>
  <c r="J273" i="1"/>
  <c r="M271" i="1"/>
  <c r="J265" i="1"/>
  <c r="M263" i="1"/>
  <c r="N231" i="1"/>
  <c r="N215" i="1"/>
  <c r="K257" i="1"/>
  <c r="K241" i="1"/>
  <c r="J236" i="1"/>
  <c r="K232" i="1"/>
  <c r="J227" i="1"/>
  <c r="M224" i="1"/>
  <c r="J222" i="1"/>
  <c r="M219" i="1"/>
  <c r="J218" i="1"/>
  <c r="L214" i="1"/>
  <c r="M210" i="1"/>
  <c r="K209" i="1"/>
  <c r="L205" i="1"/>
  <c r="M201" i="1"/>
  <c r="L196" i="1"/>
  <c r="M192" i="1"/>
  <c r="I190" i="1"/>
  <c r="L188" i="1"/>
  <c r="M185" i="1"/>
  <c r="L181" i="1"/>
  <c r="M180" i="1"/>
  <c r="I180" i="1"/>
  <c r="I176" i="1"/>
  <c r="J176" i="1"/>
  <c r="K176" i="1"/>
  <c r="L171" i="1"/>
  <c r="I171" i="1"/>
  <c r="J171" i="1"/>
  <c r="J78" i="1"/>
  <c r="L78" i="1"/>
  <c r="I78" i="1"/>
  <c r="K78" i="1"/>
  <c r="M78" i="1"/>
  <c r="I184" i="1"/>
  <c r="M184" i="1"/>
  <c r="K178" i="1"/>
  <c r="I178" i="1"/>
  <c r="I173" i="1"/>
  <c r="M173" i="1"/>
  <c r="J169" i="1"/>
  <c r="I169" i="1"/>
  <c r="K146" i="1"/>
  <c r="I146" i="1"/>
  <c r="J146" i="1"/>
  <c r="M146" i="1"/>
  <c r="K224" i="1"/>
  <c r="J219" i="1"/>
  <c r="J214" i="1"/>
  <c r="J210" i="1"/>
  <c r="J205" i="1"/>
  <c r="K201" i="1"/>
  <c r="J196" i="1"/>
  <c r="K192" i="1"/>
  <c r="I150" i="1"/>
  <c r="J150" i="1"/>
  <c r="L150" i="1"/>
  <c r="M150" i="1"/>
  <c r="K126" i="1"/>
  <c r="I126" i="1"/>
  <c r="J126" i="1"/>
  <c r="L126" i="1"/>
  <c r="M126" i="1"/>
  <c r="L112" i="1"/>
  <c r="I112" i="1"/>
  <c r="K112" i="1"/>
  <c r="M112" i="1"/>
  <c r="J94" i="1"/>
  <c r="I94" i="1"/>
  <c r="L94" i="1"/>
  <c r="M94" i="1"/>
  <c r="K94" i="1"/>
  <c r="I85" i="1"/>
  <c r="J85" i="1"/>
  <c r="K85" i="1"/>
  <c r="L85" i="1"/>
  <c r="M85" i="1"/>
  <c r="M254" i="1"/>
  <c r="M246" i="1"/>
  <c r="M230" i="1"/>
  <c r="J224" i="1"/>
  <c r="I219" i="1"/>
  <c r="I214" i="1"/>
  <c r="I210" i="1"/>
  <c r="I201" i="1"/>
  <c r="I196" i="1"/>
  <c r="M188" i="1"/>
  <c r="I188" i="1"/>
  <c r="J181" i="1"/>
  <c r="J137" i="1"/>
  <c r="I137" i="1"/>
  <c r="K137" i="1"/>
  <c r="L137" i="1"/>
  <c r="M137" i="1"/>
  <c r="J133" i="1"/>
  <c r="I133" i="1"/>
  <c r="K133" i="1"/>
  <c r="L133" i="1"/>
  <c r="M133" i="1"/>
  <c r="J185" i="1"/>
  <c r="I141" i="1"/>
  <c r="J141" i="1"/>
  <c r="K141" i="1"/>
  <c r="L141" i="1"/>
  <c r="M141" i="1"/>
  <c r="K130" i="1"/>
  <c r="J130" i="1"/>
  <c r="L130" i="1"/>
  <c r="M130" i="1"/>
  <c r="J293" i="1"/>
  <c r="K262" i="1"/>
  <c r="K254" i="1"/>
  <c r="K246" i="1"/>
  <c r="L240" i="1"/>
  <c r="K235" i="1"/>
  <c r="I234" i="1"/>
  <c r="K230" i="1"/>
  <c r="L226" i="1"/>
  <c r="M222" i="1"/>
  <c r="K221" i="1"/>
  <c r="L217" i="1"/>
  <c r="M213" i="1"/>
  <c r="K212" i="1"/>
  <c r="L208" i="1"/>
  <c r="K203" i="1"/>
  <c r="K198" i="1"/>
  <c r="M190" i="1"/>
  <c r="L180" i="1"/>
  <c r="J177" i="1"/>
  <c r="L177" i="1"/>
  <c r="M177" i="1"/>
  <c r="M172" i="1"/>
  <c r="K172" i="1"/>
  <c r="L172" i="1"/>
  <c r="I168" i="1"/>
  <c r="L168" i="1"/>
  <c r="M168" i="1"/>
  <c r="L166" i="1"/>
  <c r="L164" i="1"/>
  <c r="M157" i="1"/>
  <c r="I157" i="1"/>
  <c r="J157" i="1"/>
  <c r="L155" i="1"/>
  <c r="I155" i="1"/>
  <c r="J155" i="1"/>
  <c r="J262" i="1"/>
  <c r="M257" i="1"/>
  <c r="J254" i="1"/>
  <c r="M249" i="1"/>
  <c r="J246" i="1"/>
  <c r="M241" i="1"/>
  <c r="K240" i="1"/>
  <c r="L236" i="1"/>
  <c r="J235" i="1"/>
  <c r="M232" i="1"/>
  <c r="J230" i="1"/>
  <c r="M227" i="1"/>
  <c r="J226" i="1"/>
  <c r="L222" i="1"/>
  <c r="J221" i="1"/>
  <c r="M218" i="1"/>
  <c r="K217" i="1"/>
  <c r="L213" i="1"/>
  <c r="J212" i="1"/>
  <c r="M209" i="1"/>
  <c r="K208" i="1"/>
  <c r="L204" i="1"/>
  <c r="J203" i="1"/>
  <c r="M200" i="1"/>
  <c r="J198" i="1"/>
  <c r="M195" i="1"/>
  <c r="J194" i="1"/>
  <c r="L190" i="1"/>
  <c r="J189" i="1"/>
  <c r="I186" i="1"/>
  <c r="L184" i="1"/>
  <c r="K180" i="1"/>
  <c r="M178" i="1"/>
  <c r="M176" i="1"/>
  <c r="L173" i="1"/>
  <c r="M171" i="1"/>
  <c r="M169" i="1"/>
  <c r="K162" i="1"/>
  <c r="I162" i="1"/>
  <c r="J162" i="1"/>
  <c r="I160" i="1"/>
  <c r="J160" i="1"/>
  <c r="K160" i="1"/>
  <c r="J102" i="1"/>
  <c r="I102" i="1"/>
  <c r="K102" i="1"/>
  <c r="L102" i="1"/>
  <c r="M102" i="1"/>
  <c r="L241" i="1"/>
  <c r="J240" i="1"/>
  <c r="K236" i="1"/>
  <c r="I235" i="1"/>
  <c r="L232" i="1"/>
  <c r="K227" i="1"/>
  <c r="I226" i="1"/>
  <c r="I221" i="1"/>
  <c r="L218" i="1"/>
  <c r="I217" i="1"/>
  <c r="K213" i="1"/>
  <c r="I212" i="1"/>
  <c r="L209" i="1"/>
  <c r="J208" i="1"/>
  <c r="M205" i="1"/>
  <c r="K204" i="1"/>
  <c r="I203" i="1"/>
  <c r="J190" i="1"/>
  <c r="K184" i="1"/>
  <c r="M181" i="1"/>
  <c r="J180" i="1"/>
  <c r="L178" i="1"/>
  <c r="L176" i="1"/>
  <c r="K173" i="1"/>
  <c r="K171" i="1"/>
  <c r="L169" i="1"/>
  <c r="M166" i="1"/>
  <c r="I166" i="1"/>
  <c r="J166" i="1"/>
  <c r="M164" i="1"/>
  <c r="I164" i="1"/>
  <c r="J164" i="1"/>
  <c r="M163" i="1"/>
  <c r="L158" i="1"/>
  <c r="M154" i="1"/>
  <c r="K153" i="1"/>
  <c r="J148" i="1"/>
  <c r="M145" i="1"/>
  <c r="K144" i="1"/>
  <c r="J139" i="1"/>
  <c r="I134" i="1"/>
  <c r="L132" i="1"/>
  <c r="L125" i="1"/>
  <c r="I124" i="1"/>
  <c r="M124" i="1"/>
  <c r="K118" i="1"/>
  <c r="M118" i="1"/>
  <c r="K163" i="1"/>
  <c r="I153" i="1"/>
  <c r="I148" i="1"/>
  <c r="J144" i="1"/>
  <c r="K132" i="1"/>
  <c r="M128" i="1"/>
  <c r="I128" i="1"/>
  <c r="K125" i="1"/>
  <c r="K111" i="1"/>
  <c r="I111" i="1"/>
  <c r="J111" i="1"/>
  <c r="L111" i="1"/>
  <c r="M111" i="1"/>
  <c r="I107" i="1"/>
  <c r="K107" i="1"/>
  <c r="L107" i="1"/>
  <c r="M107" i="1"/>
  <c r="I98" i="1"/>
  <c r="K98" i="1"/>
  <c r="L98" i="1"/>
  <c r="M98" i="1"/>
  <c r="M81" i="1"/>
  <c r="J81" i="1"/>
  <c r="K81" i="1"/>
  <c r="L81" i="1"/>
  <c r="I29" i="1"/>
  <c r="J29" i="1"/>
  <c r="K29" i="1"/>
  <c r="L29" i="1"/>
  <c r="M29" i="1"/>
  <c r="I117" i="1"/>
  <c r="J117" i="1"/>
  <c r="L117" i="1"/>
  <c r="M117" i="1"/>
  <c r="M89" i="1"/>
  <c r="I89" i="1"/>
  <c r="J89" i="1"/>
  <c r="K89" i="1"/>
  <c r="L89" i="1"/>
  <c r="N67" i="1"/>
  <c r="I132" i="1"/>
  <c r="M132" i="1"/>
  <c r="J125" i="1"/>
  <c r="N119" i="1"/>
  <c r="I106" i="1"/>
  <c r="J106" i="1"/>
  <c r="K106" i="1"/>
  <c r="L106" i="1"/>
  <c r="M97" i="1"/>
  <c r="I97" i="1"/>
  <c r="J97" i="1"/>
  <c r="K97" i="1"/>
  <c r="L97" i="1"/>
  <c r="J46" i="1"/>
  <c r="K46" i="1"/>
  <c r="L46" i="1"/>
  <c r="M46" i="1"/>
  <c r="I46" i="1"/>
  <c r="N149" i="1"/>
  <c r="L142" i="1"/>
  <c r="M138" i="1"/>
  <c r="J129" i="1"/>
  <c r="K179" i="1"/>
  <c r="N179" i="1" s="1"/>
  <c r="L170" i="1"/>
  <c r="K165" i="1"/>
  <c r="N165" i="1" s="1"/>
  <c r="L161" i="1"/>
  <c r="N161" i="1" s="1"/>
  <c r="K156" i="1"/>
  <c r="L152" i="1"/>
  <c r="K147" i="1"/>
  <c r="M134" i="1"/>
  <c r="L118" i="1"/>
  <c r="I115" i="1"/>
  <c r="J115" i="1"/>
  <c r="K115" i="1"/>
  <c r="K103" i="1"/>
  <c r="I103" i="1"/>
  <c r="L103" i="1"/>
  <c r="M103" i="1"/>
  <c r="I5" i="1"/>
  <c r="J5" i="1"/>
  <c r="K5" i="1"/>
  <c r="L5" i="1"/>
  <c r="M5" i="1"/>
  <c r="L72" i="1"/>
  <c r="J70" i="1"/>
  <c r="K70" i="1"/>
  <c r="L70" i="1"/>
  <c r="L64" i="1"/>
  <c r="M64" i="1"/>
  <c r="J62" i="1"/>
  <c r="K62" i="1"/>
  <c r="L62" i="1"/>
  <c r="K39" i="1"/>
  <c r="L39" i="1"/>
  <c r="M39" i="1"/>
  <c r="J22" i="1"/>
  <c r="K22" i="1"/>
  <c r="L22" i="1"/>
  <c r="M93" i="1"/>
  <c r="N90" i="1"/>
  <c r="M88" i="1"/>
  <c r="L83" i="1"/>
  <c r="M80" i="1"/>
  <c r="M77" i="1"/>
  <c r="K73" i="1"/>
  <c r="K65" i="1"/>
  <c r="I45" i="1"/>
  <c r="J45" i="1"/>
  <c r="K45" i="1"/>
  <c r="L45" i="1"/>
  <c r="M45" i="1"/>
  <c r="J31" i="1"/>
  <c r="K15" i="1"/>
  <c r="L15" i="1"/>
  <c r="M15" i="1"/>
  <c r="J7" i="1"/>
  <c r="J121" i="1"/>
  <c r="N121" i="1" s="1"/>
  <c r="I120" i="1"/>
  <c r="I110" i="1"/>
  <c r="I105" i="1"/>
  <c r="J101" i="1"/>
  <c r="N101" i="1" s="1"/>
  <c r="I96" i="1"/>
  <c r="L93" i="1"/>
  <c r="K88" i="1"/>
  <c r="K83" i="1"/>
  <c r="K80" i="1"/>
  <c r="K79" i="1"/>
  <c r="M79" i="1"/>
  <c r="L77" i="1"/>
  <c r="J73" i="1"/>
  <c r="J71" i="1"/>
  <c r="M69" i="1"/>
  <c r="J65" i="1"/>
  <c r="J63" i="1"/>
  <c r="M61" i="1"/>
  <c r="K55" i="1"/>
  <c r="L55" i="1"/>
  <c r="M55" i="1"/>
  <c r="J38" i="1"/>
  <c r="K38" i="1"/>
  <c r="L38" i="1"/>
  <c r="M38" i="1"/>
  <c r="I21" i="1"/>
  <c r="J21" i="1"/>
  <c r="K21" i="1"/>
  <c r="L21" i="1"/>
  <c r="M21" i="1"/>
  <c r="K93" i="1"/>
  <c r="J88" i="1"/>
  <c r="J83" i="1"/>
  <c r="J80" i="1"/>
  <c r="J47" i="1"/>
  <c r="K31" i="1"/>
  <c r="L31" i="1"/>
  <c r="M31" i="1"/>
  <c r="J14" i="1"/>
  <c r="K14" i="1"/>
  <c r="L14" i="1"/>
  <c r="M14" i="1"/>
  <c r="K7" i="1"/>
  <c r="L7" i="1"/>
  <c r="M7" i="1"/>
  <c r="J93" i="1"/>
  <c r="I88" i="1"/>
  <c r="I77" i="1"/>
  <c r="K77" i="1"/>
  <c r="M73" i="1"/>
  <c r="K71" i="1"/>
  <c r="L71" i="1"/>
  <c r="I69" i="1"/>
  <c r="J69" i="1"/>
  <c r="K69" i="1"/>
  <c r="M65" i="1"/>
  <c r="K63" i="1"/>
  <c r="L63" i="1"/>
  <c r="M63" i="1"/>
  <c r="I61" i="1"/>
  <c r="J61" i="1"/>
  <c r="K61" i="1"/>
  <c r="J54" i="1"/>
  <c r="K54" i="1"/>
  <c r="L54" i="1"/>
  <c r="M54" i="1"/>
  <c r="N42" i="1"/>
  <c r="I37" i="1"/>
  <c r="J37" i="1"/>
  <c r="K37" i="1"/>
  <c r="L37" i="1"/>
  <c r="M37" i="1"/>
  <c r="L80" i="1"/>
  <c r="K72" i="1"/>
  <c r="K64" i="1"/>
  <c r="K47" i="1"/>
  <c r="L47" i="1"/>
  <c r="M47" i="1"/>
  <c r="J30" i="1"/>
  <c r="K30" i="1"/>
  <c r="L30" i="1"/>
  <c r="M30" i="1"/>
  <c r="N18" i="1"/>
  <c r="I13" i="1"/>
  <c r="J13" i="1"/>
  <c r="K13" i="1"/>
  <c r="L13" i="1"/>
  <c r="M13" i="1"/>
  <c r="J6" i="1"/>
  <c r="K6" i="1"/>
  <c r="L6" i="1"/>
  <c r="M6" i="1"/>
  <c r="M114" i="1"/>
  <c r="K113" i="1"/>
  <c r="L109" i="1"/>
  <c r="K104" i="1"/>
  <c r="N104" i="1" s="1"/>
  <c r="J72" i="1"/>
  <c r="J64" i="1"/>
  <c r="M62" i="1"/>
  <c r="I53" i="1"/>
  <c r="J53" i="1"/>
  <c r="K53" i="1"/>
  <c r="L53" i="1"/>
  <c r="M53" i="1"/>
  <c r="J39" i="1"/>
  <c r="K23" i="1"/>
  <c r="L23" i="1"/>
  <c r="M23" i="1"/>
  <c r="I57" i="1"/>
  <c r="J11" i="1"/>
  <c r="M56" i="1"/>
  <c r="M48" i="1"/>
  <c r="M40" i="1"/>
  <c r="M32" i="1"/>
  <c r="M24" i="1"/>
  <c r="M16" i="1"/>
  <c r="N16" i="1" s="1"/>
  <c r="M8" i="1"/>
  <c r="N8" i="1" s="1"/>
  <c r="M4" i="1"/>
  <c r="L4" i="1"/>
  <c r="K4" i="1"/>
  <c r="J4" i="1"/>
  <c r="N131" i="1" l="1"/>
  <c r="N114" i="1"/>
  <c r="N109" i="1"/>
  <c r="N251" i="1"/>
  <c r="N50" i="1"/>
  <c r="N396" i="1"/>
  <c r="N152" i="1"/>
  <c r="N249" i="1"/>
  <c r="N138" i="1"/>
  <c r="N96" i="1"/>
  <c r="N195" i="1"/>
  <c r="N276" i="1"/>
  <c r="N145" i="1"/>
  <c r="N330" i="1"/>
  <c r="N394" i="1"/>
  <c r="N442" i="1"/>
  <c r="N446" i="1"/>
  <c r="N428" i="1"/>
  <c r="N356" i="1"/>
  <c r="N408" i="1"/>
  <c r="N123" i="1"/>
  <c r="N283" i="1"/>
  <c r="N260" i="1"/>
  <c r="N269" i="1"/>
  <c r="N82" i="1"/>
  <c r="N175" i="1"/>
  <c r="N187" i="1"/>
  <c r="N99" i="1"/>
  <c r="N87" i="1"/>
  <c r="N127" i="1"/>
  <c r="N134" i="1"/>
  <c r="N153" i="1"/>
  <c r="N91" i="1"/>
  <c r="N388" i="1"/>
  <c r="N277" i="1"/>
  <c r="N440" i="1"/>
  <c r="N363" i="1"/>
  <c r="N355" i="1"/>
  <c r="N337" i="1"/>
  <c r="N383" i="1"/>
  <c r="N207" i="1"/>
  <c r="N68" i="1"/>
  <c r="N422" i="1"/>
  <c r="N426" i="1"/>
  <c r="N419" i="1"/>
  <c r="N451" i="1"/>
  <c r="N220" i="1"/>
  <c r="N159" i="1"/>
  <c r="N307" i="1"/>
  <c r="N387" i="1"/>
  <c r="N361" i="1"/>
  <c r="N52" i="1"/>
  <c r="N348" i="1"/>
  <c r="N375" i="1"/>
  <c r="N19" i="1"/>
  <c r="N24" i="1"/>
  <c r="N454" i="1"/>
  <c r="N253" i="1"/>
  <c r="N182" i="1"/>
  <c r="N412" i="1"/>
  <c r="N59" i="1"/>
  <c r="N424" i="1"/>
  <c r="N371" i="1"/>
  <c r="N275" i="1"/>
  <c r="N389" i="1"/>
  <c r="N450" i="1"/>
  <c r="N135" i="1"/>
  <c r="N291" i="1"/>
  <c r="N379" i="1"/>
  <c r="N259" i="1"/>
  <c r="N204" i="1"/>
  <c r="N405" i="1"/>
  <c r="N25" i="1"/>
  <c r="N284" i="1"/>
  <c r="N315" i="1"/>
  <c r="N34" i="1"/>
  <c r="N339" i="1"/>
  <c r="N48" i="1"/>
  <c r="N117" i="1"/>
  <c r="N273" i="1"/>
  <c r="N44" i="1"/>
  <c r="N401" i="1"/>
  <c r="N12" i="1"/>
  <c r="N51" i="1"/>
  <c r="N322" i="1"/>
  <c r="N346" i="1"/>
  <c r="N244" i="1"/>
  <c r="N36" i="1"/>
  <c r="N143" i="1"/>
  <c r="N100" i="1"/>
  <c r="N327" i="1"/>
  <c r="N122" i="1"/>
  <c r="N391" i="1"/>
  <c r="N49" i="1"/>
  <c r="N444" i="1"/>
  <c r="N205" i="1"/>
  <c r="N11" i="1"/>
  <c r="N293" i="1"/>
  <c r="N238" i="1"/>
  <c r="N167" i="1"/>
  <c r="N433" i="1"/>
  <c r="N245" i="1"/>
  <c r="N40" i="1"/>
  <c r="N434" i="1"/>
  <c r="N432" i="1"/>
  <c r="N416" i="1"/>
  <c r="N400" i="1"/>
  <c r="N197" i="1"/>
  <c r="N193" i="1"/>
  <c r="N75" i="1"/>
  <c r="N448" i="1"/>
  <c r="N350" i="1"/>
  <c r="N170" i="1"/>
  <c r="N139" i="1"/>
  <c r="N171" i="1"/>
  <c r="N203" i="1"/>
  <c r="N421" i="1"/>
  <c r="N321" i="1"/>
  <c r="N351" i="1"/>
  <c r="N417" i="1"/>
  <c r="N243" i="1"/>
  <c r="N84" i="1"/>
  <c r="N164" i="1"/>
  <c r="N453" i="1"/>
  <c r="N380" i="1"/>
  <c r="N128" i="1"/>
  <c r="N234" i="1"/>
  <c r="N439" i="1"/>
  <c r="N328" i="1"/>
  <c r="N344" i="1"/>
  <c r="N425" i="1"/>
  <c r="N430" i="1"/>
  <c r="N285" i="1"/>
  <c r="N370" i="1"/>
  <c r="N352" i="1"/>
  <c r="N406" i="1"/>
  <c r="N438" i="1"/>
  <c r="N252" i="1"/>
  <c r="N312" i="1"/>
  <c r="N336" i="1"/>
  <c r="N372" i="1"/>
  <c r="N360" i="1"/>
  <c r="N384" i="1"/>
  <c r="N10" i="1"/>
  <c r="N110" i="1"/>
  <c r="N160" i="1"/>
  <c r="N368" i="1"/>
  <c r="N162" i="1"/>
  <c r="N108" i="1"/>
  <c r="N338" i="1"/>
  <c r="N306" i="1"/>
  <c r="N120" i="1"/>
  <c r="N311" i="1"/>
  <c r="N158" i="1"/>
  <c r="N186" i="1"/>
  <c r="N69" i="1"/>
  <c r="N115" i="1"/>
  <c r="N240" i="1"/>
  <c r="N222" i="1"/>
  <c r="N155" i="1"/>
  <c r="N445" i="1"/>
  <c r="N410" i="1"/>
  <c r="N449" i="1"/>
  <c r="N60" i="1"/>
  <c r="N206" i="1"/>
  <c r="N415" i="1"/>
  <c r="N365" i="1"/>
  <c r="N270" i="1"/>
  <c r="N267" i="1"/>
  <c r="N92" i="1"/>
  <c r="N76" i="1"/>
  <c r="N398" i="1"/>
  <c r="N43" i="1"/>
  <c r="N136" i="1"/>
  <c r="N199" i="1"/>
  <c r="N176" i="1"/>
  <c r="N107" i="1"/>
  <c r="N141" i="1"/>
  <c r="N353" i="1"/>
  <c r="N385" i="1"/>
  <c r="N289" i="1"/>
  <c r="N140" i="1"/>
  <c r="N455" i="1"/>
  <c r="N241" i="1"/>
  <c r="N194" i="1"/>
  <c r="N237" i="1"/>
  <c r="N310" i="1"/>
  <c r="N340" i="1"/>
  <c r="N447" i="1"/>
  <c r="N281" i="1"/>
  <c r="N301" i="1"/>
  <c r="N211" i="1"/>
  <c r="N174" i="1"/>
  <c r="N399" i="1"/>
  <c r="N402" i="1"/>
  <c r="N418" i="1"/>
  <c r="N403" i="1"/>
  <c r="N435" i="1"/>
  <c r="N58" i="1"/>
  <c r="N32" i="1"/>
  <c r="N9" i="1"/>
  <c r="N66" i="1"/>
  <c r="N316" i="1"/>
  <c r="N452" i="1"/>
  <c r="N6" i="1"/>
  <c r="N21" i="1"/>
  <c r="N124" i="1"/>
  <c r="N54" i="1"/>
  <c r="N105" i="1"/>
  <c r="N147" i="1"/>
  <c r="N129" i="1"/>
  <c r="N144" i="1"/>
  <c r="N154" i="1"/>
  <c r="N209" i="1"/>
  <c r="N130" i="1"/>
  <c r="N185" i="1"/>
  <c r="N94" i="1"/>
  <c r="N201" i="1"/>
  <c r="N224" i="1"/>
  <c r="N294" i="1"/>
  <c r="N247" i="1"/>
  <c r="N250" i="1"/>
  <c r="N345" i="1"/>
  <c r="N364" i="1"/>
  <c r="N377" i="1"/>
  <c r="N407" i="1"/>
  <c r="N335" i="1"/>
  <c r="N287" i="1"/>
  <c r="N309" i="1"/>
  <c r="N223" i="1"/>
  <c r="N366" i="1"/>
  <c r="N225" i="1"/>
  <c r="N80" i="1"/>
  <c r="N148" i="1"/>
  <c r="N200" i="1"/>
  <c r="N262" i="1"/>
  <c r="N210" i="1"/>
  <c r="N196" i="1"/>
  <c r="N178" i="1"/>
  <c r="N349" i="1"/>
  <c r="N381" i="1"/>
  <c r="N386" i="1"/>
  <c r="N280" i="1"/>
  <c r="N373" i="1"/>
  <c r="N409" i="1"/>
  <c r="N441" i="1"/>
  <c r="N457" i="1"/>
  <c r="N268" i="1"/>
  <c r="N74" i="1"/>
  <c r="N116" i="1"/>
  <c r="N55" i="1"/>
  <c r="N57" i="1"/>
  <c r="N156" i="1"/>
  <c r="N142" i="1"/>
  <c r="N214" i="1"/>
  <c r="N329" i="1"/>
  <c r="N382" i="1"/>
  <c r="N423" i="1"/>
  <c r="N286" i="1"/>
  <c r="N305" i="1"/>
  <c r="N374" i="1"/>
  <c r="N33" i="1"/>
  <c r="N95" i="1"/>
  <c r="N17" i="1"/>
  <c r="N342" i="1"/>
  <c r="N239" i="1"/>
  <c r="N3" i="1"/>
  <c r="N216" i="1"/>
  <c r="N169" i="1"/>
  <c r="N189" i="1"/>
  <c r="N324" i="1"/>
  <c r="N333" i="1"/>
  <c r="N431" i="1"/>
  <c r="N378" i="1"/>
  <c r="N28" i="1"/>
  <c r="N357" i="1"/>
  <c r="N202" i="1"/>
  <c r="N22" i="1"/>
  <c r="N302" i="1"/>
  <c r="N15" i="1"/>
  <c r="N89" i="1"/>
  <c r="N126" i="1"/>
  <c r="N271" i="1"/>
  <c r="N341" i="1"/>
  <c r="N358" i="1"/>
  <c r="N274" i="1"/>
  <c r="N233" i="1"/>
  <c r="N314" i="1"/>
  <c r="N299" i="1"/>
  <c r="N420" i="1"/>
  <c r="N227" i="1"/>
  <c r="N56" i="1"/>
  <c r="N77" i="1"/>
  <c r="N31" i="1"/>
  <c r="N103" i="1"/>
  <c r="N106" i="1"/>
  <c r="N98" i="1"/>
  <c r="N111" i="1"/>
  <c r="N184" i="1"/>
  <c r="N157" i="1"/>
  <c r="N232" i="1"/>
  <c r="N263" i="1"/>
  <c r="N266" i="1"/>
  <c r="N258" i="1"/>
  <c r="N278" i="1"/>
  <c r="N359" i="1"/>
  <c r="N397" i="1"/>
  <c r="N429" i="1"/>
  <c r="N272" i="1"/>
  <c r="N297" i="1"/>
  <c r="N347" i="1"/>
  <c r="N404" i="1"/>
  <c r="N113" i="1"/>
  <c r="N30" i="1"/>
  <c r="N246" i="1"/>
  <c r="N137" i="1"/>
  <c r="N228" i="1"/>
  <c r="N4" i="1"/>
  <c r="N62" i="1"/>
  <c r="N37" i="1"/>
  <c r="N14" i="1"/>
  <c r="N79" i="1"/>
  <c r="N23" i="1"/>
  <c r="N64" i="1"/>
  <c r="N88" i="1"/>
  <c r="N63" i="1"/>
  <c r="N163" i="1"/>
  <c r="N213" i="1"/>
  <c r="N235" i="1"/>
  <c r="N198" i="1"/>
  <c r="N230" i="1"/>
  <c r="N254" i="1"/>
  <c r="N172" i="1"/>
  <c r="N181" i="1"/>
  <c r="N85" i="1"/>
  <c r="N146" i="1"/>
  <c r="N265" i="1"/>
  <c r="N300" i="1"/>
  <c r="N308" i="1"/>
  <c r="N248" i="1"/>
  <c r="N390" i="1"/>
  <c r="N318" i="1"/>
  <c r="N362" i="1"/>
  <c r="N296" i="1"/>
  <c r="N325" i="1"/>
  <c r="N313" i="1"/>
  <c r="N334" i="1"/>
  <c r="N282" i="1"/>
  <c r="N27" i="1"/>
  <c r="N86" i="1"/>
  <c r="N183" i="1"/>
  <c r="N39" i="1"/>
  <c r="N93" i="1"/>
  <c r="N125" i="1"/>
  <c r="N217" i="1"/>
  <c r="N133" i="1"/>
  <c r="N188" i="1"/>
  <c r="N112" i="1"/>
  <c r="N304" i="1"/>
  <c r="N264" i="1"/>
  <c r="N279" i="1"/>
  <c r="N326" i="1"/>
  <c r="N376" i="1"/>
  <c r="N437" i="1"/>
  <c r="N393" i="1"/>
  <c r="N436" i="1"/>
  <c r="N61" i="1"/>
  <c r="N97" i="1"/>
  <c r="N118" i="1"/>
  <c r="N190" i="1"/>
  <c r="N257" i="1"/>
  <c r="N317" i="1"/>
  <c r="N255" i="1"/>
  <c r="N288" i="1"/>
  <c r="N343" i="1"/>
  <c r="N236" i="1"/>
  <c r="N72" i="1"/>
  <c r="N81" i="1"/>
  <c r="N218" i="1"/>
  <c r="N71" i="1"/>
  <c r="N7" i="1"/>
  <c r="N5" i="1"/>
  <c r="N46" i="1"/>
  <c r="N221" i="1"/>
  <c r="N150" i="1"/>
  <c r="N192" i="1"/>
  <c r="N219" i="1"/>
  <c r="N319" i="1"/>
  <c r="N295" i="1"/>
  <c r="N290" i="1"/>
  <c r="N367" i="1"/>
  <c r="N320" i="1"/>
  <c r="N413" i="1"/>
  <c r="N332" i="1"/>
  <c r="N256" i="1"/>
  <c r="N369" i="1"/>
  <c r="N35" i="1"/>
  <c r="N292" i="1"/>
  <c r="N173" i="1"/>
  <c r="N13" i="1"/>
  <c r="N65" i="1"/>
  <c r="N38" i="1"/>
  <c r="N47" i="1"/>
  <c r="N73" i="1"/>
  <c r="N70" i="1"/>
  <c r="N29" i="1"/>
  <c r="N177" i="1"/>
  <c r="N78" i="1"/>
  <c r="N242" i="1"/>
  <c r="N354" i="1"/>
  <c r="N20" i="1"/>
  <c r="N191" i="1"/>
  <c r="N331" i="1"/>
  <c r="N83" i="1"/>
  <c r="N166" i="1"/>
  <c r="N102" i="1"/>
  <c r="N168" i="1"/>
  <c r="N180" i="1"/>
  <c r="N45" i="1"/>
  <c r="N132" i="1"/>
  <c r="N208" i="1"/>
  <c r="N303" i="1"/>
  <c r="N226" i="1"/>
  <c r="N53" i="1"/>
  <c r="N212" i="1"/>
</calcChain>
</file>

<file path=xl/sharedStrings.xml><?xml version="1.0" encoding="utf-8"?>
<sst xmlns="http://schemas.openxmlformats.org/spreadsheetml/2006/main" count="6466" uniqueCount="1862">
  <si>
    <t>Owner</t>
  </si>
  <si>
    <t>DG TAXUD</t>
  </si>
  <si>
    <t>Issue Date</t>
  </si>
  <si>
    <t>Reference</t>
  </si>
  <si>
    <t>DDNTA-5.15.2- v2.00 _ Appendix Q2 - List of Rules &amp; Conditions (with tags)</t>
  </si>
  <si>
    <t>Framework Contract TAXUD/2021/CC/162</t>
  </si>
  <si>
    <t>SC06</t>
  </si>
  <si>
    <t>Document History</t>
  </si>
  <si>
    <t>Version</t>
  </si>
  <si>
    <t>Release Date</t>
  </si>
  <si>
    <t>Author</t>
  </si>
  <si>
    <t>Status</t>
  </si>
  <si>
    <t>Description</t>
  </si>
  <si>
    <t>5.15.1-v0.10</t>
  </si>
  <si>
    <t>SOFT-DEV</t>
  </si>
  <si>
    <t>SfR to 
DG TAXUD</t>
  </si>
  <si>
    <t>File updated with the changes defined by RFC-List.37.</t>
  </si>
  <si>
    <t>5.15.1-v1.00</t>
  </si>
  <si>
    <t>SfA to 
DG TAXUD</t>
  </si>
  <si>
    <t>This file is part of DDNTA_APP_5.15.1-v1.00-SfA. Impementing QC comments from TAXUD &amp; QA5.
Upgraded to highlight the changes compared to DDNTA-5.15.0-v1.00. In total, 79 rows modified (highlighted in yellow).</t>
  </si>
  <si>
    <t>5.15.2-v2.00</t>
  </si>
  <si>
    <t xml:space="preserve">SfA @NPM </t>
  </si>
  <si>
    <t>File updated with the changes defined by RFC-List.39.
Compared to DDNTA-5.15.1-v1.00, in total, 53 rows are modified (highlighted in yellow), or need to be fixed for the tags.</t>
  </si>
  <si>
    <t>Definition of Tags used</t>
  </si>
  <si>
    <t>TAG</t>
  </si>
  <si>
    <t>USED IN CASE OF R&amp;C WITH …</t>
  </si>
  <si>
    <t>#modeOfTransport</t>
  </si>
  <si>
    <t>a reference/check related to mode of Transport</t>
  </si>
  <si>
    <t>#rail</t>
  </si>
  <si>
    <t>a reference/check related to the rail mode of Transport</t>
  </si>
  <si>
    <t>#air</t>
  </si>
  <si>
    <t>a reference/check related to the air mode of Transport</t>
  </si>
  <si>
    <t>#road</t>
  </si>
  <si>
    <t>a reference/check related to the road mode of Transport</t>
  </si>
  <si>
    <t>#postalConsignment</t>
  </si>
  <si>
    <t>a reference/check related to postal consignment</t>
  </si>
  <si>
    <t>#fixedTransportInstallations</t>
  </si>
  <si>
    <t>a reference/check related to fixed transport installations</t>
  </si>
  <si>
    <t>#CCE</t>
  </si>
  <si>
    <t>a reference in Centralised Clearance functionality</t>
  </si>
  <si>
    <t>#EFT</t>
  </si>
  <si>
    <t>a reference in Export Followed by Transit functionality</t>
  </si>
  <si>
    <t>#supplementaryDeclaration</t>
  </si>
  <si>
    <t>N/A</t>
  </si>
  <si>
    <t>#preLodged</t>
  </si>
  <si>
    <t>a reference in pre-lodged declaration (or Additional Declaration Type = 'D')</t>
  </si>
  <si>
    <t>#expressConsignment</t>
  </si>
  <si>
    <t>#exciseGoods</t>
  </si>
  <si>
    <t>a reference in Excise Goods or EMCS system</t>
  </si>
  <si>
    <t>#incident</t>
  </si>
  <si>
    <t>a reference in incident feature</t>
  </si>
  <si>
    <t>#reducedDataset</t>
  </si>
  <si>
    <t>a reference in the Reduced Dataset Indicator</t>
  </si>
  <si>
    <t>#specialFiscalTerritories</t>
  </si>
  <si>
    <t>#warehousing</t>
  </si>
  <si>
    <t>#simplifiedDeclaration</t>
  </si>
  <si>
    <t>#declarationType</t>
  </si>
  <si>
    <t>a reference/check for the type of the declaration (e.g. T1, T2 etc.)</t>
  </si>
  <si>
    <t>#EXS</t>
  </si>
  <si>
    <t>a reference related to Exit Summary declaration</t>
  </si>
  <si>
    <t>#ENS</t>
  </si>
  <si>
    <t>a reference related to Entry Summary declaration</t>
  </si>
  <si>
    <t>#noSafety&amp;Security</t>
  </si>
  <si>
    <t>no reference related to Safety and Security data</t>
  </si>
  <si>
    <t>#SM</t>
  </si>
  <si>
    <t>a reference related to San Marino</t>
  </si>
  <si>
    <t>#AD</t>
  </si>
  <si>
    <t>a reference related to Andorra</t>
  </si>
  <si>
    <t>#MS</t>
  </si>
  <si>
    <t>a reference related to the Member States of European Union</t>
  </si>
  <si>
    <t>#CTC</t>
  </si>
  <si>
    <t>a reference related to CTC countries</t>
  </si>
  <si>
    <t>#securityArea</t>
  </si>
  <si>
    <t>a reference related to the security area</t>
  </si>
  <si>
    <t>#countries</t>
  </si>
  <si>
    <t>a reference related to one or more specific country code(s)</t>
  </si>
  <si>
    <t xml:space="preserve">#externalDomainOnly </t>
  </si>
  <si>
    <t>the respective R/C/BRT/TRT applies only to External Domain messages</t>
  </si>
  <si>
    <t>#commonDomainOnly</t>
  </si>
  <si>
    <t>the respective R/C/BRT/TRT applies only to Common Domain messages</t>
  </si>
  <si>
    <t>#nationalDomainOnly</t>
  </si>
  <si>
    <t>the respective R/C/BRT/TRT applies only to National Domain messages</t>
  </si>
  <si>
    <t>#allDomains</t>
  </si>
  <si>
    <t>the respective R/C/BRT/TRT applies to all (or most) Domain messages (e.g Common and External OR Common and National OR Common and External and National etc.)</t>
  </si>
  <si>
    <t xml:space="preserve">#complex </t>
  </si>
  <si>
    <t>the R/C, BRT complexity is based on specific criteria (i.e. number of IF-THEN-ELSE&gt;5)</t>
  </si>
  <si>
    <t>#externalCheck</t>
  </si>
  <si>
    <t>checks in third systems shall be performed (e.g EOS or CRS, TARIC, other databases etc.)</t>
  </si>
  <si>
    <t>#constraint</t>
  </si>
  <si>
    <t xml:space="preserve">a constraint is applied (e.g. format) during the transitional period </t>
  </si>
  <si>
    <t>#crossIEs</t>
  </si>
  <si>
    <t>the R/C, BRT checks data from IE(s) that are different from the one they apply to</t>
  </si>
  <si>
    <t>#multiplicity</t>
  </si>
  <si>
    <t>the R/C, BRT defines the multiplicity of a specific D.G.</t>
  </si>
  <si>
    <t>#format</t>
  </si>
  <si>
    <t>the R/C, BRT defines the format of a specific D.I.</t>
  </si>
  <si>
    <t>#codelist</t>
  </si>
  <si>
    <t>a specific restriction is applied, related to a codelist</t>
  </si>
  <si>
    <t>#optionality</t>
  </si>
  <si>
    <t>R/C, BRT that defines the optionality of a specific D.G./D.I.</t>
  </si>
  <si>
    <t>#positiveNegativeIE</t>
  </si>
  <si>
    <t>a R/C or BRT is applied to IEs that have either positive or negative response (e.g. CD038C)</t>
  </si>
  <si>
    <t xml:space="preserve">#checkByRecipientRequired </t>
  </si>
  <si>
    <t>a R/C, BRT that applies to messages where the column of 'Validated By Recipient' = 'R' in Appendix K</t>
  </si>
  <si>
    <t xml:space="preserve">#checkByRecipientNotPossible </t>
  </si>
  <si>
    <t>a R/C, BRT that applies to messages where the column of 'Validated By Recipient' = 'N' in Appendix K</t>
  </si>
  <si>
    <t>Compared to DDNTA-5.15.1-v1.00</t>
  </si>
  <si>
    <t>ID</t>
  </si>
  <si>
    <t>R/C 
Code</t>
  </si>
  <si>
    <t>Functional Description</t>
  </si>
  <si>
    <t>Technical Description</t>
  </si>
  <si>
    <t>Implemented as DROOLS</t>
  </si>
  <si>
    <t>Domain</t>
  </si>
  <si>
    <t>Tag</t>
  </si>
  <si>
    <t>Check 
Code</t>
  </si>
  <si>
    <t>Check 
Funct.</t>
  </si>
  <si>
    <t>Check 
Tech.</t>
  </si>
  <si>
    <t>Check DROOLS</t>
  </si>
  <si>
    <t>Check Domain</t>
  </si>
  <si>
    <t>Check 
Tag</t>
  </si>
  <si>
    <t>Any 
change</t>
  </si>
  <si>
    <t>1</t>
  </si>
  <si>
    <t>B1000</t>
  </si>
  <si>
    <t>Guideline for Export followed by Transit &amp; Groupage:
During the Transitional Period, in case of "Export Followed by Transit" with multiple export declarations covered by one standard transit declaration (i.e. not a pre-lodged transit declaration), the D.G. SUPPORTING DOCUMENT at CONSIGNMENT ITEM level can include the MRN of the related Export declaration (maximum one Export MRN included per on Consignment item).</t>
  </si>
  <si>
    <t xml:space="preserve">N/A
</t>
  </si>
  <si>
    <t>No</t>
  </si>
  <si>
    <t xml:space="preserve">NCTS P5
</t>
  </si>
  <si>
    <t xml:space="preserve">#EFT
#allDomains
</t>
  </si>
  <si>
    <t>2</t>
  </si>
  <si>
    <t>B1003</t>
  </si>
  <si>
    <t>In case of 'Road Transport' if the road vehicle (and/or its road trailers) are different to those declared in the initial declaration message, then they will be reported as discrepancies and not as new transport means.</t>
  </si>
  <si>
    <t>Yes</t>
  </si>
  <si>
    <t>#road
#commonDomain</t>
  </si>
  <si>
    <t>3</t>
  </si>
  <si>
    <t>B1016</t>
  </si>
  <si>
    <t>During the Transitional Period, the data item “Customs office at border reference number”, is required for ‘native CC015C’ and ‘native CC013C’ and optional if CC013C or CC015C is the outcome of the upgraded CC013B or CC015B respectively. After the end of the Transitional Period, the data item will be always required.</t>
  </si>
  <si>
    <t>#externalDomain</t>
  </si>
  <si>
    <t>4</t>
  </si>
  <si>
    <t>B1030</t>
  </si>
  <si>
    <t>IF &lt;Decisive Date&gt; is LESS than or EQUAL to &lt;TPendDate&gt;
THEN C0001 shall be disabled AND
 /*/Consignment/HouseConsignment/Consignee shall not be used</t>
  </si>
  <si>
    <t>#complex
#MS
#CTC
#optionality
#constraint
#commonDomain</t>
  </si>
  <si>
    <t>5</t>
  </si>
  <si>
    <t>B1031</t>
  </si>
  <si>
    <t>IF &lt;Decisive Date&gt; is LESS than or EQUAL to &lt;TPendDate&gt;
THEN C0502 shall be disabled AND
/*/Consignment/HouseConsignment/referenceNumberUCR shall not be used</t>
  </si>
  <si>
    <t>6</t>
  </si>
  <si>
    <t>B1032</t>
  </si>
  <si>
    <t>IF &lt;Decisive Date&gt; is LESS than or EQUAL to &lt;TPendDate&gt;
THEN C0909 shall be disabled AND
 /*/Consignment/HouseConsignment/countryOfDispatch shall not be used</t>
  </si>
  <si>
    <t>7</t>
  </si>
  <si>
    <t>B1091</t>
  </si>
  <si>
    <t>During the Transitional Period (TP), the native CC015C, CC013C and CC170C sent to the National Transit Application should not include the value ‘99’. This value ‘99’ is valid in CL750 during TP, only in case the value ‘99’ is the result of the upgrade by the National Transit Application of a legacy message (e.g. CC015B upgraded into CC015C).</t>
  </si>
  <si>
    <t>8</t>
  </si>
  <si>
    <t>B1201</t>
  </si>
  <si>
    <t>IF &lt;Decisive Date&gt; is LESS than or EQUAL to &lt;TPendDate&gt; 
THEN
/CD018C/Consignment/DepartureTransportMeans/identificationNumber
format shall be set to an..27</t>
  </si>
  <si>
    <t xml:space="preserve">#format
#constraint
#commonDomain </t>
  </si>
  <si>
    <t>9</t>
  </si>
  <si>
    <t>B1202</t>
  </si>
  <si>
    <t>IF &lt;Decisive Date&gt; is LESS than or EQUAL to &lt;TPendDate&gt;
THEN
/CD018C/Consignment/SupportingDocument/referenceNumber AND
/CD018C/Consignment/AdditionalReference/referenceNumber AND
/CD018C/Consignment/HouseConsignment/SupportingDocument/referenceNumber AND
/CD018C/Consignment/HouseConsignment/TransportDocument/referenceNumber AND
/CD018C/Consignment/HouseConsignment/AdditionalReference/referenceNumber AND
/CD018C/Consignment/HouseConsignment/ConsignmentItem/SupportingDocument/referenceNumber AND
/CD018C/Consignment/HouseConsignment/ConsignmentItem/TransportDocument/referenceNumber AND
/CD018C/Consignment/HouseConsignment/ConsignmentItem/AdditionalReference/referenceNumber
format shall be set to an..35</t>
  </si>
  <si>
    <t>10</t>
  </si>
  <si>
    <t>B1203</t>
  </si>
  <si>
    <t xml:space="preserve">IF &lt;Decisive Date&gt; is LESS than or EQUAL to &lt;TPendDate&gt; 
THEN
/CD018C/Consignment/HouseConsignment/ConsignmentItem/Packaging/shippingMarks
format shall be set to an..42
</t>
  </si>
  <si>
    <t>11</t>
  </si>
  <si>
    <t>B1206</t>
  </si>
  <si>
    <t xml:space="preserve">IF &lt;Decisive Date&gt; is LESS than or EQUAL to &lt;TPendDate&gt; 
THEN
/CD018C/Consignment/grossMass AND
/CD018C/Consignment/HouseConsignment/ConsignmentItem/Commodity/GoodsMeasure/grossMass AND
/CD018C/Consignment/HouseConsignment/ConsignmentItem/Commodity/GoodsMeasure/netMass 
format shall be set to n..11,3
</t>
  </si>
  <si>
    <t>12</t>
  </si>
  <si>
    <t>B1401</t>
  </si>
  <si>
    <t>IF &lt;Decisive Date&gt; is LESS than or EQUAL to &lt;TPendDate&gt;
THEN
for each Goods Item, the cumulated number of all instances of
/CD018C/Consignment/HouseConsignment/ConsignmentItem/SupportingDocument AND
/CD018C/Consignment/HouseConsignment/ConsignmentItem/TransportDocument AND
/CD018C/Consignment/HouseConsignment/ConsignmentItem/AdditionalReference
shall be LESS OR EQUAL to 99x</t>
  </si>
  <si>
    <t>#constraint
#multiplicity
#commonDomain</t>
  </si>
  <si>
    <t>13</t>
  </si>
  <si>
    <t>B1804</t>
  </si>
  <si>
    <t xml:space="preserve">IF &lt;Decisive Date&gt; is LESS than or EQUAL to &lt;TPendDate&gt;
THEN C0710 attached to /*/Consignment/LocationOfGoods
shall be disabled AND
/*/Consignment/LocationOfGoods = "O"
</t>
  </si>
  <si>
    <t>#constraint
#optionality
#externalDomain</t>
  </si>
  <si>
    <t>14</t>
  </si>
  <si>
    <t>B1805</t>
  </si>
  <si>
    <t>IF &lt;Decisive Date&gt; is LESS than or EQUAL to &lt;TPendDate&gt;
THEN C0837 will be disabled AND
  IF /*/ TransitOperation/reducedDatasetIndicator is EQUAL TO ‘1’
     THEN
     /*/Consignment/HouseConsignment/ConsignmentItem/Commodity/GoodsMeasure/netMass = "N"
  ELSE         
  /*/Consignment/HouseConsignment/ConsignmentItem/Commodity/GoodsMeasure/netMass = "O"</t>
  </si>
  <si>
    <t>#checkByRecipientNotPossible 
#allDomains</t>
  </si>
  <si>
    <t>15</t>
  </si>
  <si>
    <t>B1806</t>
  </si>
  <si>
    <t>IF &lt;Decisive Date&gt; is LESS than or EQUAL to &lt;TPendDate&gt;
THEN C0806 will be disabled AND
IF /*/Consignment/modeOfTransportAtTheBorder is PRESENT
THEN
   IF /*/Consignment/modeOfTransportAtTheBorder is EQUAL to '5' or '2'
   THEN /*/Consignment/ActiveBorderTransportMeans = “O”
   ELSE /*/Consignment/ActiveBorderTransportMeans = “R”
ELSE
/*/Consignment/ActiveBorderTransportMeans = “O”</t>
  </si>
  <si>
    <t>16</t>
  </si>
  <si>
    <t>B1811</t>
  </si>
  <si>
    <t>IF &lt;Decisive Date&gt; is LESS than or EQUAL to &lt;TPendDate&gt;
THEN R0076 attached to 
/*/Consignment/ActiveBorderTransportMeans/identificationNumber
will be disabled</t>
  </si>
  <si>
    <t>#checkByRecipientRequired
#allDomains</t>
  </si>
  <si>
    <t>17</t>
  </si>
  <si>
    <t>B1813</t>
  </si>
  <si>
    <t xml:space="preserve">IF &lt;Decisive Date&gt; is LESS than or EQUAL to &lt;TPendDate&gt; 
THEN R0003 and R0006 shall be disabled. </t>
  </si>
  <si>
    <t>#checkByRecipientRequired
#constraint
#allDomains</t>
  </si>
  <si>
    <t>18</t>
  </si>
  <si>
    <t>B1814</t>
  </si>
  <si>
    <t>N/A.</t>
  </si>
  <si>
    <t xml:space="preserve">IF &lt;Decisive Date&gt; is LESS than or EQUAL to &lt;TPendDate&gt;
THEN R3061 attached to /*/Consignment/HouseConsignment/ConsignmentItem/AdditionalInformation/code
shall be disabled </t>
  </si>
  <si>
    <t>19</t>
  </si>
  <si>
    <t>B1815</t>
  </si>
  <si>
    <t>IF &lt;Decisive Date&gt; is LESS than or EQUAL to &lt;TPendDate&gt;
THEN R0473 attached to 
/*/Consignment/DepartureTransportMeans/identificationNumber
will be disabled</t>
  </si>
  <si>
    <t>20</t>
  </si>
  <si>
    <t>B1819</t>
  </si>
  <si>
    <t xml:space="preserve">IF &lt;Decisive Date&gt; is LESS than or EQUAL to &lt;TPendDate&gt;
THEN R0219 attached to
/*/Consignment/HouseConsignment/ConsignmentItem/Packaging/numberOfPackages
shall be disabled
</t>
  </si>
  <si>
    <t>None !</t>
  </si>
  <si>
    <t>21</t>
  </si>
  <si>
    <t>B1820</t>
  </si>
  <si>
    <t>IF &lt;Decisive Date&gt; is LESS than or EQUAL to &lt;TPendDate&gt;
THEN 
        IF /*/Consignment/countryOfDestination is in SET CL009
        THEN IF /*/Consignment/Consignee is PRESENT
                THEN /*/Consignment/HouseConsignment/ConsignmentItem/Consignee = "N"
                ELSE /*/Consignment/HouseConsignment/ConsignmentItem/Consignee = "R"
        ELSE IF /*/Consignment/HouseConsignment/ConsignmentItem/countryOfDestination is in SET CL009
                THEN THIS /*/Consignment/HouseConsignment/ConsignmentItem/Consignee = "R"
        ELSE IF /*/TransitOperation/security is in SET {0,1}
                THEN IF /*/Consignment/Consignee is PRESENT
                        THEN /*/Consignment/HouseConsignment/ConsignmentItem/Consignee = "N"
                        ELSE /*/Consignment/HouseConsignment/ConsignmentItem/Consignee = "O"
        ELSE IF at least one instance of /*/Consignment/AdditionalInformation/code is EQUAL to '30600'
                THEN /*/Consignment/HouseConsignment/ConsignmentItem/Consignee = "N"
        ELSE IF at least one instance of /*/Consignment/HouseConsignment/ConsignmentItem/AdditionalInformation/code is EQUAL to '30600'
                THEN THIS /*/Consignment/HouseConsignment/ConsignmentItem/Consignee = "N"
        ELSE IF /*/Consignment/Consignee is PRESENT
                THEN /*/Consignment/HouseConsignment/ConsignmentItem/Consignee = "N"
                ELSE /*/Consignment/HouseConsignment/ConsignmentItem/Consignee = "R"</t>
  </si>
  <si>
    <t>#complex
#MS
#CTC
#checkByRecipientRequired
#constraint
#optionality
#countries
#allDomains</t>
  </si>
  <si>
    <t>22</t>
  </si>
  <si>
    <t>B1821</t>
  </si>
  <si>
    <t xml:space="preserve">IF &lt;Decisive Date&gt; is LESS than or EQUAL to &lt;TPendDate&gt;
THEN
IF /*/Consignment/HouseConsignment/ConsignmentItem/Consignee/identificationNumber is
PRESENT AND
/*/Consignment/HouseConsignment/ConsignmentItem/Consignee/identificationNumber is a valid
identifier in the European EOS ((Economic Operators Systems) verified by the EU Member State
receiving or sending this message), OR is a valid identifier in the DB of the CTC country receiving or
sending this message
THEN
         /*/Consignment/HouseConsignment/ConsignmentItem/Consignee/name="N" AND
        /*/Consignment/HouseConsignment/ConsignmentItem/Consignee/Address="N"
ELSE
      /*/Consignment/HouseConsignment/ConsignmentItem/Consignee/name="R" AND
     /*/Consignment/HouseConsignment/ConsignmentItem/Consignee/Address="R";
</t>
  </si>
  <si>
    <t xml:space="preserve">#CTC
#MS
#countries
#externalDomain </t>
  </si>
  <si>
    <t>23</t>
  </si>
  <si>
    <t>B1822</t>
  </si>
  <si>
    <t xml:space="preserve">IF &lt;Decisive Date&gt; is LESS than or EQUAL to &lt;TPendDate&gt;
THEN
IF /*/Consignment/HouseConsignment/ConsignmentItem/Consignee/Address/country is in SET CL505
THEN /*/Consignment/HouseConsignment/ConsignmentItem/Consignee/Address/postcode = "O"
ELSE /*/Consignment/HouseConsignment/ConsignmentItem/Consignee/Address/postcode = "R";
</t>
  </si>
  <si>
    <t>#checkByRecipientRequired 
#constraint
#optionality
#allDomains</t>
  </si>
  <si>
    <t>24</t>
  </si>
  <si>
    <t>B1823</t>
  </si>
  <si>
    <t>IF &lt;Decisive Date&gt; is LESS than or EQUAL to &lt;TPendDate&gt; 
THEN C0001 shall be disabled AND
IF /*/Consignment/countryOfDestination is in SET CL009
        THEN IF at least one /*/Consignment/HouseConsignment/ConsignmentItem/Consignee is present
                THEN /*/Consignment/Consignee = "N"
                ELSE /*/Consignment/Consignee = "R"
ELSE IF /*/TransitOperation/security is in SET {2,3}
        THEN IF at least one instance of /*/Consignment/HouseConsignment/ConsignmentItem/AdditionalInformation/code is EQUAL to '30600'
                THEN /*/Consignment/Consignee = "N"
                ELSE /*/Consignment/Consignee = "O"</t>
  </si>
  <si>
    <t>#complex
#MS
#CTC
#checkByRecipientRequired
#optionality
#constraint
#countries
#allDomains</t>
  </si>
  <si>
    <t>25</t>
  </si>
  <si>
    <t>B1831</t>
  </si>
  <si>
    <t>IF &lt;Decisive Date&gt; is LESS than or EQUAL to &lt;TPendDate&gt;
THEN C0598 shall be disabled AND
IF &lt;TRANSIT OPERATION.Security&gt; is in SET {1,2,3} AND
the first two characters of the /*/CustomsOfficeOfTransitDeclared/referenceNumber is in SET CL010 AND the first two characters of
/*/CustomsOfficeOfDeparture/referenceNumber is NOT in SET CL010
THEN &lt;CUSTOMS OFFICE OF TRANSIT (DECLARED).Arrival date and time estimated&gt; = "R"
ELSE &lt;CUSTOMS OFFICE OF TRANSIT (DECLARED).Arrival date and time estimated&gt; = "O"</t>
  </si>
  <si>
    <t>#checkByRecipientRequired
#constraint
#optionality
#allDomains</t>
  </si>
  <si>
    <t>26</t>
  </si>
  <si>
    <t>B1832</t>
  </si>
  <si>
    <t xml:space="preserve">IF &lt;Decisive Date&gt; is LESS than or EQUAL to &lt;TPendDate&gt;  
THEN R0106 attached to /*/Consignment/TransportEquipment/numberOfSeals 
shall be disabled; 
IF &lt;Decisive Date&gt; is LESS than or EQUAL to &lt;TPendDate&gt;  
THEN R0106 attached to /CD038C/Consignment/Incident/TransportEquipment/numberOfSeals 
shall be disabled. </t>
  </si>
  <si>
    <t xml:space="preserve">#incident
#checkByRecipientRequired
#constraint
#allDomains
 </t>
  </si>
  <si>
    <t>27</t>
  </si>
  <si>
    <t>B1833</t>
  </si>
  <si>
    <t>IF &lt;Decisive Date&gt; is LESS than or EQUAL to &lt;TPendDate&gt;
THEN C0511 attached to /*/correlationIdentifier shall be disabled
AND /*/correlationIdentifier = "O"</t>
  </si>
  <si>
    <t>28</t>
  </si>
  <si>
    <t>B1834</t>
  </si>
  <si>
    <t xml:space="preserve">IF &lt;Decisive Date&gt; is LESS than or EQUAL to &lt;TPendDate&gt;
THEN C0153 attached to
/*/Consignment/HouseConsignment/ConsignmentItem/Commodity/CommodityCode
shall be disabled and the D.G. will become optional
</t>
  </si>
  <si>
    <t>29</t>
  </si>
  <si>
    <t>B1835</t>
  </si>
  <si>
    <t xml:space="preserve">IF &lt;Decisive Date&gt; is LESS than or EQUAL to &lt;TPendDate&gt;
THEN 
    IF /*/Consignment/TransportCharges is PRESENT 
    THEN 
    /*/Consignment/HouseConsignment/ConsignmentItem/TransportCharges = "N"
    ELSE
    /*/Consignment/HouseConsignment/ConsignmentItem/TransportCharges = "O"
</t>
  </si>
  <si>
    <t>#checkByRecipientRequired
#commonDomain</t>
  </si>
  <si>
    <t>30</t>
  </si>
  <si>
    <t>B1836</t>
  </si>
  <si>
    <t>IF &lt;Decisive Date&gt; is LESS than or EQUAL to &lt;TPendDate&gt; 
THEN C0030 shall be disabled
AND 
IF /*/TransitOperation/declarationType is EQUAL to ‘TIR’ 
THEN /*/CustomsOfficeOfTransitDeclared = "N"	 
ELSE 
        IF the first two characters of /*/CustomsOfficeOfDeparture/referenceNumber is in SET CL112 
            OR
            the first two characters of /*/CustomsOfficeOfDestinationDeclared/referenceNumber is in SET CL112
            OR 
            /*/TransitOperation/declarationType is EQUAL to ‘T2’
           OR 
          (/*/TransitOperation/declarationType is EQUAL to 'T' AND at least one instance of
           /*/Consignment/HouseConsignment/ConsignmentItem/declarationType is EQUAL to 'T2')
        THEN /*/CustomsOfficeOfTransitDeclared = "R"          
         ELSE /*/CustomsOfficeOfTransitDeclared = “O”</t>
  </si>
  <si>
    <t>#checkByRecipientRequired
#constraint
#optionality
#commonDomain</t>
  </si>
  <si>
    <t>31</t>
  </si>
  <si>
    <t>B1838</t>
  </si>
  <si>
    <t>IF &lt;Decisive Date&gt; is LESS than or EQUAL to &lt;TPendDate&gt;
THEN 
       IF /*/Consignment/ActiveBorderTransportMeans/nationality is PRESENT OR
           /*/Consignment/modeOfTransportAtTheBorder is EQUAL to '2'
      THEN
             /*/Consignment/ActiveBorderTransportMeans/typeOfIdentification = "R" AND
             /*/Consignment/ActiveBorderTransportMeans/identificationNumber = "R"
       ELSE
               /*/Consignment/ActiveBorderTransportMeans/typeOfIdentification = "O" AND
              /*/Consignment/ActiveBorderTransportMeans/identificationNumber = "O"</t>
  </si>
  <si>
    <t>32</t>
  </si>
  <si>
    <t>B1843</t>
  </si>
  <si>
    <t xml:space="preserve">IF &lt;Decisive Date&gt; is LESS than or EQUAL to &lt;TPendDate&gt;
THEN C0831 will be disabled AND 
IF /*/CustomsOfficeOfDestination is PRESENT 
THEN /*/CustomsOfficeOfTransit = "N" AND /*/CustomsOfficeOfExitForTransit = "N" 
ELSE IF /*/CustomsOfficeOfTransit is PRESENT 
THEN /*/CustomsOfficeOfExitForTransit = "N" 
ELSE /*/CustomsOfficeOfExitForTransit = "O"
</t>
  </si>
  <si>
    <t>33</t>
  </si>
  <si>
    <t>B1847</t>
  </si>
  <si>
    <t>IF &lt;Decisive Date&gt; is LESS than or EQUAL to &lt;TPendDate&gt; 
THEN the value of /*/Guarantee/GuaranteeReference/CustomsOfficeOfGuarantee/referenceNumber will be EQUAL for all instances of /*/GuaranteeReferences</t>
  </si>
  <si>
    <t>34</t>
  </si>
  <si>
    <t>B1848</t>
  </si>
  <si>
    <t>IF &lt;Decisive Date&gt; is LESS than or EQUAL to &lt;TPendDate&gt;
THEN C0586 attached to /*/Consignment/CountryOfRoutingOfConsignment shall be disabled AND
IF /*/Transit Operation/security is in SET {1, 2, 3}
THEN /*/Consignment/CountryOfRoutingOfConsignment = "R"
ELSE /*/Consignment/CountryOfRoutingOfConsignment = "N"</t>
  </si>
  <si>
    <t>35</t>
  </si>
  <si>
    <t>B1849</t>
  </si>
  <si>
    <t>IF &lt;Decisive Date&gt; is LESS than or EQUAL to &lt;TPendDate&gt;
THEN
IF /*/TransitOperation/security is in SET {1, 2, 3}
THEN /*/Consignment/PlaceOfLoading = ''R''
ELSE /*/Consignment/PlaceOfLoading = ''O''</t>
  </si>
  <si>
    <t>36</t>
  </si>
  <si>
    <t>B1850</t>
  </si>
  <si>
    <t>IF &lt;Decisive Date&gt; is LESS than or EQUAL to &lt;TPendDate&gt;
THEN
IF first digit of /*/Consignment/modeOfTransportAtTheBorder is in SET {2}
THEN /*/Consignment/ActiveBorderTransportMeans/nationality="O"
ELSE /*/Consignment/ActiveBorderTransportMeans/nationality="R"</t>
  </si>
  <si>
    <t>37</t>
  </si>
  <si>
    <t>B1852</t>
  </si>
  <si>
    <t>IF &lt;Decisive Date&gt; is LESS than or EQUAL to &lt;TPendDate&gt;
THEN C0815 attached to
/CD200C/Consignment
/CD203C/Consignment
shall be disabled AND
/CD200C/Consignment AND
/CD203C/Consignment
 will become optional.</t>
  </si>
  <si>
    <t>38</t>
  </si>
  <si>
    <t>B1854</t>
  </si>
  <si>
    <t>IF &lt;Decisive Date&gt; is LESS than or EQUAL to &lt;TPendDate&gt;
THEN C0812 and C0191 will be disabled
AND
IF /*/TransitOperation/security is EQUAL to ‘0’
THEN /*/Consignment/PlaceOfUnloading = “N”
ELSE IF the last 2 characters of /*/messageRecipient is NOT in SET CL147
THEN /*/Consignment/PlaceOfUnloading = "N" 
ELSE IF /*/TransitOperation/specificCircumstanceIndicator is EQUAL to ‘XXX’ 
THEN /*/Consignment/PlaceOfUnloading = “O”
ELSE /*/Consignment/PlaceOfUnloading = "R"</t>
  </si>
  <si>
    <t>39</t>
  </si>
  <si>
    <t>B1858</t>
  </si>
  <si>
    <t xml:space="preserve">IF &lt;Decisive Date&gt; is LESS than or EQUAL to &lt;TPendDate&gt;
THEN C0191 will be disabled
AND
IF /*/TransitOperation/security is EQUAL to ‘0’
THEN /*/Consignment/PlaceOfUnloading = “N”
ELSE
IF /*/TransitOperation/specificCircumstanceIndicator is EQUAL to ‘XXX’
THEN /*/Consignment/PlaceOfUnloading = “O”
ELSE /*/Consignment/PlaceOfUnloading = "R"
</t>
  </si>
  <si>
    <t>40</t>
  </si>
  <si>
    <t>B1860</t>
  </si>
  <si>
    <t xml:space="preserve">IF &lt;Decisive Date&gt; is LESS than or EQUAL to &lt;TPendDate&gt;
THEN R0221 attached to /*/Consignment/HouseConsignment/ConsignmentItem/Commodity/GoodsMeasure/grossMass shall be disabled </t>
  </si>
  <si>
    <t>41</t>
  </si>
  <si>
    <t>B1862</t>
  </si>
  <si>
    <t>IF &lt;Decisive Date&gt; is LESS than or EQUAL to &lt;TPendDate&gt;
THEN R0223 attached to /*/Consignment/HouseConsignment/ConsignmentItem/Commodity/GoodsMeasure/netMass will be disabled.</t>
  </si>
  <si>
    <t>#checkByRecipientRequired 
#allDomains</t>
  </si>
  <si>
    <t>42</t>
  </si>
  <si>
    <t>B1874</t>
  </si>
  <si>
    <t xml:space="preserve">IF &lt;Decisive Date&gt; is LESS than or EQUAL to &lt;TPendDate&gt;
THEN 
IF /*/TransitOperation/security is EQUAL to '0' OR 
/*/Consignment/TransportCharges is PRESENT OR
the last 2 characters of /*/messageRecipient is NOT in SET CL147
THEN 
/*/Consignment/HouseConsignment/ConsignmentItem/TransportCharges = "N"
ELSE
/*/Consignment/HouseConsignment/ConsignmentItem/TransportCharges = "O".
</t>
  </si>
  <si>
    <t>#checkByRecipientRequired 
#commonDomain</t>
  </si>
  <si>
    <t>43</t>
  </si>
  <si>
    <t>B1875</t>
  </si>
  <si>
    <t xml:space="preserve">IF &lt;Decisive Date&gt; is LESS than or EQUAL to &lt;TPendDate&gt;
THEN 
IF /*/TransitOperation/security is EQUAL to '0' OR 
/*/Consignment/TransportCharges is PRESENT 
THEN 
/*/Consignment/HouseConsignment/ConsignmentItem/TransportCharges = "N"
ELSE
THEN /*/Consignment/HouseConsignment/ConsignmentItem/TransportCharges = "O".
</t>
  </si>
  <si>
    <t>44</t>
  </si>
  <si>
    <t>B1876</t>
  </si>
  <si>
    <t>IF &lt;Decisive Date&gt; is LESS than or EQUAL to &lt;TPendDate&gt;
THEN
/CD142C/Enquiry/limitForTheEnquiryResponseDate must be equal to /CD142C/PreparationDateAndTime +28 days</t>
  </si>
  <si>
    <t>45</t>
  </si>
  <si>
    <t>B1877</t>
  </si>
  <si>
    <t xml:space="preserve">IF &lt;Decisive Date&gt; is LESS than or EQUAL to &lt;TPendDate&gt; THEN 
      IF /*/Consignment/HouseConsignment/ConsignmentItem/Consignee is PRESENT 
      for all /*/Consignment/HouseConsignment/ConsignmentItem 
      THEN at least one occurrence of 
      /*/Consignment/HouseConsignment/ConsignmentItem/Consignee must be different 
      from the others;
IF &lt;Decisive Date&gt; is LESS than or EQUAL to &lt;TPendDate&gt; THEN 
      IF /*/Consignment/HouseConsignment/ConsignmentItem/TransportCharges is 
      PRESENT for all /*/Consignment/HouseConsignment/ConsignmentItem 
      THEN at least one occurrence of
       /*/Consignment/HouseConsignment/ConsignmentItem/TransportCharges must be 
       different from the others.
</t>
  </si>
  <si>
    <t>46</t>
  </si>
  <si>
    <t>B1888</t>
  </si>
  <si>
    <t xml:space="preserve">IF &lt;Decisive Date&gt; is LESS than or EQUAL to &lt;TPendDate&gt;
THEN the sum of iterations of /CD018C/Consignment/DepartureTransportMeans AND (/CD001C/Consignment/DepartureTransportMeans OR /CD003C/Consignment/DepartureTransportMeans) can be up to '3x'
</t>
  </si>
  <si>
    <t xml:space="preserve">#checkByRecipientRequired
#commonDomain </t>
  </si>
  <si>
    <t>47</t>
  </si>
  <si>
    <t>B1889</t>
  </si>
  <si>
    <t xml:space="preserve">IF &lt;Decisive Date&gt; is LESS than or EQUAL to &lt;TPendDate&gt;
THEN C0599 will be disabled AND
       IF/*/TransitOperation/security is in SET {1,2,3} AND the first two characters of /*/CustomsOfficeOfDeparture/referenceNumber is not in CL010  
       THEN 
                /*/Consignment/modeOfTransportAtTheBorder = "R"
       ELSE 
        /*/Consignment/modeOfTransportAtTheBorder = "O"
</t>
  </si>
  <si>
    <t>48</t>
  </si>
  <si>
    <t>B1890</t>
  </si>
  <si>
    <t>IF &lt;Decisive Date&gt; is LESS than or EQUAL to &lt;TPendDate&gt;
THEN R0855 will be disabled
AND
IF /*/Consignment/inlandModeOfTransport is EQUAL to ‘3’
THEN the multiplicity of /*/Consignment/DepartureTransportMeans can be up to '3x'
ELSE the multiplicity of /*/Consignment/DepartureTransportMeans is '1x'</t>
  </si>
  <si>
    <t xml:space="preserve">#multiplicity
#checkByRecipientRequired
#allDomains
 </t>
  </si>
  <si>
    <t>49</t>
  </si>
  <si>
    <t>B1891</t>
  </si>
  <si>
    <t>IF &lt;Decisive Date&gt; is LESS than or EQUAL to &lt;TPendDate&gt;
THEN C0826 shall be disabled AND 
IF /*/Consignment/inlandModeOfTransport is EQUAL to '5'
THEN 
/*/Consignment/DepartureTransportMeans = “N”
ELSE IF /*/Consignment/containerIndicator is EQUAL to ‘1’
THEN
/*/Consignment/DepartureTransportMeans = “O”
ELSE
/*/Consignment/DepartureTransportMeans = “R”</t>
  </si>
  <si>
    <t>50</t>
  </si>
  <si>
    <t>B1892</t>
  </si>
  <si>
    <t>IF &lt;Decisive Date&gt; is LESS than or EQUAL to &lt;TPendDate&gt; 
THEN
IF /*/Consignment/containerIndicator is EQUAL to ‘1’ 
THEN /*/Consignment/DepartureTransportMeans/identificationNumber = “O” AND
/*/Consignment/DepartureTransportMeans/typeOfIdentification = “O”
ELSE /*/Consignment/DepartureTransportMeans/identificationNumber = “R” AND
/*/Consignment/DepartureTransportMeans/typeOfIdentification = “R”</t>
  </si>
  <si>
    <t>51</t>
  </si>
  <si>
    <t>B1893</t>
  </si>
  <si>
    <t xml:space="preserve">IF &lt;Decisive Date&gt; is LESS than or EQUAL to &lt;TPendDate&gt;
THEN C0403 will be disabled
AND 
IF /*/TransitOperation/security is EQUAL to ‘0’
THEN /*/Consignment/PlaceOfLoading = “N”
ELSE /*/Consignment/PlaceOfLoading = “R”
</t>
  </si>
  <si>
    <t>52</t>
  </si>
  <si>
    <t>B1894</t>
  </si>
  <si>
    <t>IF &lt;Decisive Date&gt; is LESS than or EQUAL to &lt;TPendDate&gt;
THEN C0908 will be disabled AND
IF /*/Consignment/modeOfTransportAtTheBorder is PRESENT
THEN
   IF /*/Consignment/modeOfTransportAtTheBorder is EQUAL to '5' or '2'
   THEN /*/Consignment/ActiveBorderTransportMeans = “O”
   ELSE /*/Consignment/ActiveBorderTransportMeans = “R”
ELSE
/*/Consignment/ActiveBorderTransportMeans = “O”</t>
  </si>
  <si>
    <t>53</t>
  </si>
  <si>
    <t>B1895</t>
  </si>
  <si>
    <t xml:space="preserve">IF &lt;Decisive Date&gt; is LESS than or EQUAL to &lt;TPendDate&gt;
THEN C0502 shall be disabled AND 
       IF /*/Consignment/referenceNumberUCR is PRESENT
        THEN
             /*/Consignment/HouseConsignment/ConsignmentItem/referenceNumberUCR = "N" 
       ELSE 
            /*/Consignment/HouseConsignment/ConsignmentItem/referenceNumberUCR = "O" 
</t>
  </si>
  <si>
    <t>54</t>
  </si>
  <si>
    <t>B1896</t>
  </si>
  <si>
    <t xml:space="preserve">IF &lt;Decisive Date&gt; is LESS than or EQUAL to &lt;TPendDate&gt;
THEN 
        IF /*/TransitOperation/security is in SET {1, 2, 3} 
        THEN 
              IF /*/Consignment/referenceNumberUCR is NOT PRESENT AND 
                  /*/Consignment/HouseConsignment/ConsignmentItem/referenceNumberUCR is NOT 
                  PRESENT 
               AND /*/TransitOperation/declarationType is NOT EQUAL to ‘TIR’ 
              THEN 
              /*/Consignment/HouseConsignment/ConsignmentItem[1]/TransportDocument = ''R'' 
      ELSE /*/Consignment/HouseConsignment/ConsignmentItem/TransportDocument = ''O'' </t>
  </si>
  <si>
    <t>55</t>
  </si>
  <si>
    <t>B1897</t>
  </si>
  <si>
    <t>IF &lt;Decisive Date&gt; is LESS than or EQUAL to &lt;TPendDate&gt;
THEN 
IF /*/Consignment/inlandModeOfTransport is EQUAL to ‘2’ 
THEN /*/Consignment/DepartureTransportMeans/nationality = "N"
ELSE
IF /*/Consignment/containerIndicator is EQUAL to ‘1’ 
THEN /*/Consignment/DepartureTransportMeans/nationality = “O”
ELSE /*/Consignment/DepartureTransportMeans/nationality = “R”</t>
  </si>
  <si>
    <t>56</t>
  </si>
  <si>
    <t>B1898</t>
  </si>
  <si>
    <t xml:space="preserve">IF &lt;Decisive Date&gt; is LESS than or EQUAL to &lt;TPendDate&gt; 
THEN
IF /*/Guarantee/GuaranteeReference/amountToBeCovered is PRESENT 
THEN /*/Guarantee/GuaranteeReference/currency = "R"
ELSE /*/Guarantee/GuaranteeReference/currency = "N’’
</t>
  </si>
  <si>
    <t>57</t>
  </si>
  <si>
    <t>B1899</t>
  </si>
  <si>
    <t>IF &lt;Decisive Date&gt; is LESS than or EQUAL to &lt;TPendDate&gt;
THEN C0029 will be disabled AND
IF/*/TransitOperation/security is in SET {1,2,3} AND the first two characters of /*/CustomsOfficeOfDeparture/referenceNumber is not in CL010  
THEN 
/*/Consignment/modeOfTransportAtTheBorder = "R"
ELSE 
/*/Consignment/modeOfTransportAtTheBorder = "O"</t>
  </si>
  <si>
    <t>58</t>
  </si>
  <si>
    <t>B1902</t>
  </si>
  <si>
    <t>IF &lt;Decisive Date&gt; is LESS than or EQUAL to &lt;TPendDate&gt;
THEN 
IF /CD001C/ Consignment/HouseConsignment/ConsignmentItem/Consignee is PRESENT
     THEN /CD012C/ Consignment/HouseConsignment/ConsignmentItem/Consignee= "R" AND    
      /CD012C/Consignment/Consignee= "N"
ELSE /CD012C/ Consignment/HouseConsignment/ConsignmentItem/Consignee= "N" AND 
      /CD012C/Consignment/Consignee= "N"</t>
  </si>
  <si>
    <t>59</t>
  </si>
  <si>
    <t>B1903</t>
  </si>
  <si>
    <t xml:space="preserve">IF &lt;Decisive Date&gt; is LESS than or EQUAL to &lt;TPendDate&gt;
THEN R0004 will be disabled
</t>
  </si>
  <si>
    <t>60</t>
  </si>
  <si>
    <t>B1904</t>
  </si>
  <si>
    <t xml:space="preserve">IF &lt;Decisive Date&gt; is LESS than or EQUAL to &lt;TPendDate&gt;
THEN R0005 will be disabled
</t>
  </si>
  <si>
    <t>#externalDomain
#nationalDomain</t>
  </si>
  <si>
    <t>61</t>
  </si>
  <si>
    <t>B1908</t>
  </si>
  <si>
    <t>IF &lt;Decisive Date&gt; is LESS than or EQUAL to &lt;TPendDate&gt;
THEN R0994 shall be disabled.</t>
  </si>
  <si>
    <t>#checkByRecipientRequired
#constraint
#commonDomain</t>
  </si>
  <si>
    <t>62</t>
  </si>
  <si>
    <t>B1911</t>
  </si>
  <si>
    <t>IF &lt;Decisive Date&gt; is LESS than or EQUAL to &lt;TPendDate&gt;
THEN R0107 shall be disabled.</t>
  </si>
  <si>
    <t>#checkByRecipientRequired 
#constraint
#commonDomain</t>
  </si>
  <si>
    <t>63</t>
  </si>
  <si>
    <t>B1912</t>
  </si>
  <si>
    <t>IF &lt;Decisive Date&gt; is LESS than or EQUAL to &lt;TPendDate&gt;
THEN R0983 shall be disabled.</t>
  </si>
  <si>
    <t>64</t>
  </si>
  <si>
    <t>B1913</t>
  </si>
  <si>
    <t>IF &lt;Decisive Date&gt; is LESS than or EQUAL to &lt;TPendDate&gt;
THEN R0990 shall be disabled.</t>
  </si>
  <si>
    <t>#checkByRecipientRequired 
#constraint
#format
#commonDomain</t>
  </si>
  <si>
    <t>65</t>
  </si>
  <si>
    <t>B1919</t>
  </si>
  <si>
    <t xml:space="preserve">IF &lt;Decisive Date&gt; is LESS than or EQUAL to &lt;TPendDate&gt;
THEN R0220 attached to
/*/Consignment/HouseConsignment/ConsignmentItem/Packaging/typeOfPackages
shall be disabled
</t>
  </si>
  <si>
    <t>66</t>
  </si>
  <si>
    <t>B1920</t>
  </si>
  <si>
    <t>IF &lt;Decisive Date&gt; is LESS than or EQUAL to &lt;TPendDate&gt; THEN /CD018C/Consignment/DepartureTransportMeans/sequenceNumber shall be in SET {1, 2, 3}</t>
  </si>
  <si>
    <t>67</t>
  </si>
  <si>
    <t>B1922</t>
  </si>
  <si>
    <t xml:space="preserve">IF &lt;Decisive Date&gt; is LESS than or EQUAL to &lt;TPendDate&gt;
THEN R0601 will be disabled AND
IF /*/Consignment/HouseConsingment/ConsignmentItem/AdditionalReference/type is in SET CL234 (DocumentTypeExcise) (i.e. Export of excise goods followed by transit (EMCS&amp;AES+NCTS))
THEN
   IF /*/Consignment/HouseConsignment/ConsignmentItem/PreviousDocument/type is EQUAL to ‘N830’ 
   THEN
        IF /*/Consignment/HouseConsignment/ConsignmentItem/declarationType is PRESENT
        THEN /*/Consignment/HouseConsignment/ConsignmentItem/declarationType is EQUAL to ‘T1’
        ELSE /*/TransitOperation/declarationType is in SET {T1,TIR}
   ELSE // no further constraints on ‘Declaration type’ data items
ELSE 
   IF /*/Consignment/HouseConsignment/ConsignmentItem/SupportingDocument/type is in SET CL234 (DocumentTypeExcise) (i.e. Transit movement of EU goods under excise suspension (EMCS+NCTS))
   THEN
        IF /*/Consignment/HouseConsignment/ConsignmentItem/SupportingDocument/type is PRESENT
        THEN /*/Consignment/HouseConsignment/ConsignmentItem/declarationType is in SET {T2, T2F}
        ELSE /*/TransitOperation/declarationType is in SET {T2, T2F}
</t>
  </si>
  <si>
    <t>#exciseGoods
#declarationType
#complex
#checkByRecipientRequired
#constraint
#allDomains</t>
  </si>
  <si>
    <t>68</t>
  </si>
  <si>
    <t>B1964</t>
  </si>
  <si>
    <t xml:space="preserve">IF &lt;Decisive Date&gt; is LESS than or EQUAL to &lt;TPendDate&gt;
THEN R0364 attached to
/*/Consignment/HouseConsignment/ConsignmentItem/Packaging/numberOfPackages
shall be disabled
</t>
  </si>
  <si>
    <t>69</t>
  </si>
  <si>
    <t>B1965</t>
  </si>
  <si>
    <t>IF &lt;Decisive Date&gt; is LESS than or EQUAL to &lt;TPendDate&gt;
THEN C0909 attached to /*/Consignment/countryOfDispatch AND
 			to /*/Consignment/HouseConsignment/countryOfDispatch AND
			to /*/ConsignmentHouseConsignment/ConsignmentItem/countryOfDispatch 
shall be disabled 
AND
IF /*/TransitOperation/declarationType is EQUAL to 'TIR'
THEN
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 
ELSE
	/*/Consignment/countryOfDispatch= "N" AND
	/*/Consignment/HouseConsignment/countryOfDispatch = "N" AND
	/*/Consignment/HouseConsignment/ConsignmentItem/countryOfDispatch = "N"</t>
  </si>
  <si>
    <t>70</t>
  </si>
  <si>
    <t>B1966</t>
  </si>
  <si>
    <t>IF &lt;Decisive Date&gt; is LESS than or EQUAL to &lt;TPendDate&gt; 
THEN C0587 will be disabled
IF /*/TransitOperation/security is in SET {2,3}
THEN
          IF the first two characters of at least one iteration of the
/*/CustomsOfficeOfTransitDeclared/referenceNumber is NOT in SET CL147
          THEN /*/CustomsOfficeOfExitForTransitDeclared = "O"
           ELSE /*/CustomsOfficeOfExitForTransitDeclared = "N"</t>
  </si>
  <si>
    <t>71</t>
  </si>
  <si>
    <t>B2101</t>
  </si>
  <si>
    <t>IF &lt;Decisive Date&gt; is GREATER than &lt;TPendDate&gt;
THEN /*/TransitOperation/arrivalDateAndTime (actual) = "R";
IF &lt;Decisive Date&gt; is GREATER than &lt;TPendDate&gt;
THEN /*/TransitOperation/recoveryCommunicationDate = "R";
IF &lt;Decisive Date&gt; is GREATER than &lt;TPendDate&gt;
THEN /*/FunctionalError/errorReason = "R";
IF &lt;Decisive Date&gt; is GREATER than &lt;TPendDate&gt;
THEN /*/GuaranteeReference/Guarantor/Address/country = "R";
IF &lt;Decisive Date&gt; is GREATER than &lt;TPendDate&gt;
THEN /*/GuaranteeReference/Guarantor/identificationNumber = "R";
IF &lt;Decisive Date&gt; is GREATER than &lt;TPendDate&gt;
THEN /*/CustomsOfficeOfDeparture = "R";
IF &lt;Decisive Date&gt; is GREATER than &lt;TPendDate&gt;
THEN /*/Consignment/HouseConsignment/ConsignmentItem/Commodity/CommodityCode = "R";
IF &lt;Decisive Date&gt; is GREATER than &lt;TPendDate&gt;
THEN /*/Consignment/HouseConsignment/ConsignmentItem/Commodity/GoodsMeasure = "R";
IF &lt;Decisive Date&gt; is GREATER than &lt;TPendDate&gt;
THEN /*/Consignment/HouseConsignment/ConsignmentItem/Commodity/GoodsMeasure/grossMass =
"R";
IF &lt;Decisive Date&gt; is GREATER than &lt;TPendDate&gt;
THEN /*/Recovery/text = "R";
IF &lt;Decisive Date&gt; is GREATER than &lt;TPendDate&gt;
THEN /*/Guarantee/GuaranteeReference/amountToBeCovered = "R";
IF &lt;Decisive Date&gt; is GREATER than &lt;TPendDate&gt;
THEN /CD038C/Consignment/Incident/Endorsement/authority = "R";
IF &lt;Decisive Date&gt; is GREATER than &lt;TPendDate&gt;
THEN /CD038C/Consignment/Incident/Endorsement/place= "R";
IF &lt;Decisive Date&gt; is GREATER than &lt;TPendDate&gt;
THEN /*/Consignment/PlaceOfLoading = "R";
IF &lt;Decisive Date&gt; is GREATER than &lt;TPendDate&gt;
THEN /*/Consignment/ActiveBorderTransportMeans/customsOfficeAtBorderReferenceNumber = "R";
IF &lt;Decisive Date&gt; is GREATER than &lt;TPendDate&gt;
THEN /*/Consignment/ActiveBorderTransportMeans/nationality= "R";
IF &lt;Decisive Date&gt; is GREATER than &lt;TPendDate&gt;
THEN /*/Consignment/ActiveBorderTransportMeans/typeOfIdentification =”R”;
IF &lt;Decisive Date&gt; is GREATER than &lt;TPendDate&gt;
THEN /*/Consignment/ActiveBorderTransportMeans/identificationNumber = "R";
IF &lt;Decisive Date&gt; is GREATER than &lt;TPendDate&gt;
THEN /*/Consignment/DepartureTransportMeans/typeOfIdentification = “R”;
IF &lt;Decisive Date&gt; is GREATER than &lt;TPendDate&gt;
THEN /*/Consignment/DepartureTransportMeans/identificationNumber = “R”;
IF &lt;Decisive Date&gt; is GREATER than &lt;TPendDate&gt;
THEN /*/Consignment/DepartureTransportMeans/nationality = “R”;
IF &lt;Decisive Date&gt; is GREATER than &lt;TPendDate&gt;
THEN /*/Guarantee/GuaranteeReference/currency = "R"</t>
  </si>
  <si>
    <t>#incident
#complex
#checkByRecipientRequired
#allDomains</t>
  </si>
  <si>
    <t>72</t>
  </si>
  <si>
    <t>B2200</t>
  </si>
  <si>
    <t>IF &lt;Decisive Date&gt; is GREATER than &lt;TPendDate&gt;
THEN 
/*/Consignment/ActiveBorderTransportMeans/conveyanceReferenceNumber
format shall be set to an..17</t>
  </si>
  <si>
    <t xml:space="preserve">#format
#constraint
#commonDomain
</t>
  </si>
  <si>
    <t>73</t>
  </si>
  <si>
    <t>B2301</t>
  </si>
  <si>
    <t>IF &lt;Decisive Date&gt; is GREATER than &lt;TPendDate&gt; 
THEN C0012 attached to /*/Enquiry/returnCopyReturnedDate shall be disabled</t>
  </si>
  <si>
    <t>74</t>
  </si>
  <si>
    <t>B2400</t>
  </si>
  <si>
    <t>IF &lt;Decisive Date&gt; is GREATER than &lt;TPendDate&gt;
THEN /*/Consignment/Incident = "N";
IF &lt;Decisive Date&gt; is GREATER than &lt;TPendDate&gt;
THEN /*/Enquiry/returnCopyReturnedDate = "N"; 
IF &lt;Decisive Date&gt; is GREATER than &lt;TPendDate&gt;
THEN /*/Consignment/HouseConsignment/ConsignmentItem/Consignee = "N";
IF &lt;Decisive Date&gt; is GREATER than &lt;TPendDate&gt;
THEN /*/Consignment/HouseConsignment/ConsignmentItem/TransportDocument = "N";
IF &lt;Decisive Date&gt; is GREATER than &lt;TPendDate&gt;
THEN /*/Consignment/HouseConsignment/ConsignmentItem/TransportCharges = "N";
IF &lt;Decisive Date&gt; is GREATER than &lt;TPendDate&gt;
THEN /*/GuaranteeReference/Guarantor/contactDetailsInCountryOfCompetentAuthority = "N”.</t>
  </si>
  <si>
    <t>75</t>
  </si>
  <si>
    <t>C0001</t>
  </si>
  <si>
    <t xml:space="preserve">IF &lt;CONSIGNMENT.Country of destination&gt; is in SET CL009
THEN IF &lt;CONSIGNMENT-CONSIGNEE&gt; is PRESENT
          THEN &lt;CONSIGNMENT-HOUSE CONSIGNMENT-CONSIGNEE&gt; = "N"
          ELSE &lt;CONSIGNMENT-HOUSE CONSIGNMENT-CONSIGNEE&gt; ="R"
ELSE IF at least one iteration of &lt;CONSIGNMENT-HOUSE CONSIGNMENT.Country of destination&gt; is in SET CL009
THEN IF &lt;CONSIGNMENT-CONSIGNEE&gt; is PRESENT
          THEN &lt;CONSIGNMENT-HOUSE CONSIGNMENT-CONSIGNEE&gt;= "N"
          ELSE &lt;CONSIGNMENT-HOUSE CONSIGNMENT-CONSIGNEE&gt;= "R" for THIS House Consignment
ELSE IF at least one iteration of &lt;CONSIGNMENT-HOUSE CONSIGNMENT-CONSIGNMENT ITEM.Country of destination is in SET CL009
THEN IF &lt;CONSIGNMENT-CONSIGNEE&gt; is PRESENT
          THEN &lt;CONSIGNMENT-HOUSE CONSIGNMENT-CONSIGNEE&gt;= "N"
          ELSE &lt;CONSIGNMENT-HOUSE CONSIGNMENT-CONSIGNEE&gt;= "R" for THIS House Consignment that includes THIS Consignment Item
ELSE IF &lt;TRANSIT OPERATION.Security&gt; is in SET {0,1}
THEN IF &lt;CONSIGNMENT-CONSIGNEE&gt; is PRESENT
          THEN &lt;CONSIGNMENT-HOUSE CONSIGNMENT-CONSIGNEE&gt; = "N"
          ELSE &lt;CONSIGNMENT-HOUSE CONSIGNMENT -CONSIGNEE&gt;= "O"
ELSE IF at least one instance of &lt;CONSIGNMENT-ADDITIONAL INFORMATION.Code&gt; is EQUAL to '30600'
          THEN &lt;CONSIGNMENT-CONSIGNEE&gt; = "N"
          AND &lt;CONSIGNMENT-HOUSE CONSIGNMENT-CONSIGNEE&gt; = "N"
ELSE IF at least one instance of &lt;CONSIGNMENT-HOUSE CONSIGNMENT- ADDITIONAL INFORMATION.Code&gt; is EQUAL to '30600'
THEN &lt;CONSIGNMENT-CONSIGNEE&gt; = "N" AND &lt;CONSIGNMENT-HOUSE CONSIGNMENT-CONSIGNEE&gt; = "N"
ELSE
         IF &lt;CONSIGNMENT-CONSIGNEE&gt; is PRESENT
         THEN &lt;CONSIGNMENT-HOUSE CONSIGNMENT-CONSIGNEE&gt; = "N"
         ELSE &lt;CONSIGNMENT-HOUSE CONSIGNMENT-CONSIGNEE&gt;= "O" 
</t>
  </si>
  <si>
    <t xml:space="preserve">IF /*/Consignment/countryOfDestination is in SET CL009
THEN IF /*/Consignment/Consignee is PRESENT
          THEN /*/Consignment/HouseConsignment/Consignee = "N" 
          ELSE /*/Consignment/HouseConsignment/Consignee = "R"
ELSE IF at least one iteration of /*/Consignment/HouseConsignment/countryOfDestination is in SET CL009
THEN IF /*/Consignment/Consignee is PRESENT
          THEN /*/Consignment/HouseConsignment/Consignee = "N"
          ELSE /*/Consignment/HouseConsignment/Consignee = "R" for THIS House Consignment
ELSE IF at least one iteration of
          /*/Consignment/HouseConsignment/ConsignmentItem/countryOfDestination is in SET CL009
THEN IF /*/Consignment/Consignee is PRESENT
         THEN /*/Consignment/HouseConsignment/Consignee = "N"
         ELSE /*/Consignment/HouseConsignment/Consignee = "R" for THIS House Consignment that includes THIS Consignment Item
ELSE IF /*/TransitOperation/security is in SET {0,1}
THEN IF /*/Consignment/Consignee is PRESENT
         THEN /*/Consignment/HouseConsignment/Consignee = "N"   
         ELSE /*/Consignment/HouseConsignment/Consignee = "O"
ELSE IF at least one instance of /*/Consignment/AdditionalInformation/code is EQUAL to ‘30600’
THEN /*/Consignment/Consignee = "N" AND /*/Consignment/HouseConsignment/Consignee = "N" 
ELSE IF at least one instance of /*/Consignment/HouseConsignment/AdditionalInformation/code IS EQUAL to '30600' 
THEN /*/Consignment/Consignee = "N" AND THIS /*/Consignment/HouseConsignment/Consignee = "N"
ELSE
         IF /*/Consignment/Consignee is PRESENT
         THEN /*/Consignment/HouseConsignment/Consignee = "N"
         ELSE /*/Consignment/HouseConsignment/Consignee = "O"
</t>
  </si>
  <si>
    <t>#complex
#MS
#CTC
#constraint
#allDomains
#countries</t>
  </si>
  <si>
    <t>76</t>
  </si>
  <si>
    <t>C0002</t>
  </si>
  <si>
    <t>IF &lt;CD001C- CONSIGNMENT-CONSIGNEE&gt; is PRESENT
         THEN &lt;CD012C- CONSIGNMENT-CONSIGNEE&gt; = "R" AND 
          &lt;CD012C- CONSIGNMENT-HOUSE CONSIGNMENT -CONSIGNEE&gt; = "N"   
ELSE IF &lt;CD001C- CONSIGNMENT-HOUSE CONSIGNMENT -CONSIGNEE&gt; is PRESENT
          THEN &lt;CD012C- CONSIGNMENT-HOUSE CONSIGNMENT -CONSIGNEE&gt; = "R" AND                      
          &lt;CD012C- CONSIGNMENT-CONSIGNEE&gt; = "N"   
ELSE &lt;CD012C- CONSIGNMENT-CONSIGNEE&gt; = "N” AND 
          &lt;CD012C- CONSIGNMENT-HOUSE CONSIGNMENT -CONSIGNEE&gt; = "N"</t>
  </si>
  <si>
    <t>IF /CD001C/Consignment/Consignee is PRESENT
          THEN /CD012C/Consignment/Consignee = "R" AND                      
          /CD012C/Consignment/HouseConsignment/Consignee = "N"   
ELSE IF /CD001C/Consignment/HouseConsignment/Consignee is PRESENT
          THEN /CD012C/Consignment/HouseConsignment/Consignee = "R" AND 
          /CD012C/Consignment/Consignee = "N"   
ELSE /CD012C/Consignment/Consignee = "N” AND 
          /CD012C/Consignment/HouseConsignment/Consignee = "N"</t>
  </si>
  <si>
    <t>#commonDomain</t>
  </si>
  <si>
    <t>77</t>
  </si>
  <si>
    <t>C0004</t>
  </si>
  <si>
    <t>IF the recovery request message is sent by country of departure AND 
&lt;CC029C-GUARANTEE.Guarantee type&gt; is in SET {1, 2, 4, 9}
THEN &lt;CD150C-GUARANTEE REFERENCE&gt; = "R"
ELSE &lt;CD150C-GUARANTEE REFERENCE&gt; = "O"</t>
  </si>
  <si>
    <t>IF the recovery request message is sent by country of departure AND /CC029C/Guarantee/guaranteeType is in SET {1, 2, 4, 9}
THEN /CD150C/GuaranteeReference = "R"
ELSE /CD150C/GuaranteeReference = "O"</t>
  </si>
  <si>
    <t xml:space="preserve">#checkByRecipientNotPossible 
#constraint
#crossIEs
#commonDomain
</t>
  </si>
  <si>
    <t>78</t>
  </si>
  <si>
    <t>C0009</t>
  </si>
  <si>
    <t>IF &lt;CC141C-CONSIGNMENT&gt; is PRESENT
THEN &lt;CD142C-CONSIGNMENT&gt; = "R"
ELSE &lt;CD142C-CONSIGNMENT&gt; = "N"</t>
  </si>
  <si>
    <t>IF /CC141C/Consignment is PRESENT
THEN /CD142C/Consignment = "R"
ELSE /CD142C/Consignment = "N"</t>
  </si>
  <si>
    <t>#checkByRecipientNotPossible
#crossIEs
#commonDomain</t>
  </si>
  <si>
    <t>79</t>
  </si>
  <si>
    <t>C0012</t>
  </si>
  <si>
    <t>IF &lt;ENQUIRY.Response Code&gt; is EQUAL to '3'
THEN &lt;CD143C-ENQUIRY.Return copy returned date&gt; = "R"
ELSE &lt;CD143C-ENQUIRY.Return copy returned date&gt; = "N"</t>
  </si>
  <si>
    <t>IF /*/Enquiry/responseCode is EQUAL to '3'
THEN /CD143C/Enquiry/returnCopyReturnedDate = "R"
ELSE /CD143C/Enquiry/returnCopyReturnedDate = "N"</t>
  </si>
  <si>
    <t>80</t>
  </si>
  <si>
    <t>C0013</t>
  </si>
  <si>
    <t>IF &lt;ENQUIRY.Response Code&gt; is in SET {2, 4}
THEN &lt;CD143C-ENQUIRY.Text&gt; = "R"
ELSE &lt;CD143C-ENQUIRY.Text&gt; = "N"</t>
  </si>
  <si>
    <t>IF /*/Enquiry/responseCode is in SET {2, 4}
THEN /CD143C/Enquiry/text = "R"
ELSE /CD143C/Enquiry/text = "N"</t>
  </si>
  <si>
    <t>81</t>
  </si>
  <si>
    <t>C0014</t>
  </si>
  <si>
    <t>IF the last two characters of &lt;Message sender&gt; are EQUAL to the 3rd and 4rth character of
&lt;GUARANTEE REFERENCE.GRN&gt; AND
IF &lt;CD205C-GUARANTEE.Guarantee type&gt; is in SET {1, 2, 4, 9}
THEN &lt;GUARANTEE REFERENCE-GUARANTOR&gt; = "R"
ELSE &lt;GUARANTEE REFERENCE -GUARANTOR&gt; = "O"</t>
  </si>
  <si>
    <t xml:space="preserve">IF the last two characters of /*/messageSender are EQUAL to the 3rd and 4rth character of /*/GuaranteeReference/GRN AND
IF /CD205C/Guarantee/guaranteeType is in SET {1, 2, 4, 9}
THEN /*/GuaranteeReference/Guarantor = "R"
ELSE /*/GuaranteeReference/Guarantor = "O"
</t>
  </si>
  <si>
    <t>#crossIEs
#commonDomain</t>
  </si>
  <si>
    <t>82</t>
  </si>
  <si>
    <t>C0015</t>
  </si>
  <si>
    <t>IF &lt;CONSIGNMENT-HOUSE CONSIGNMENT-CONSIGNMENT ITEM-ADDITIONAL REFERENCE.Type&gt; is in SET CL234 (DocumentTypeExcise)
THEN &lt;CONSIGNMENT-HOUSE CONSIGNMENT-CONSIGNMENT ITEM-ADDITIONAL REFERENCE.Reference number&gt; = “R”
ELSE &lt;CONSIGNMENT-HOUSE CONSIGNMENT-CONSIGNMENT ITEM-ADDITIONAL REFERENCE.Reference number&gt; = “O”</t>
  </si>
  <si>
    <t>IF /*/Consignment/HouseConsignment/ConsignmentItem/AdditionalReference/type is in SET CL234(DocumentTypeExcise)
THEN /*/Consignment/HouseConsignment/ConsignmentItem/AdditionalReference/referenceNumber = “R”
ELSE /*/Consignment/HouseConsignment/ConsignmentItem/AdditionalReference/referenceNumber = “O”</t>
  </si>
  <si>
    <t xml:space="preserve">#exciseGoods
#allDomains
</t>
  </si>
  <si>
    <t>83</t>
  </si>
  <si>
    <t>C0025</t>
  </si>
  <si>
    <t>IF the recovery acceptance notification is sent by the country of departure AND &lt;RECOVERY.Recovery acceptance&gt; flag is EQUAL to '1' AND &lt;CC029C-GUARANTEE.Guarantee type&gt; is in SET {1, 2, 4, 9} 
THEN &lt;CD151C-GUARANTEE REFERENCE&gt; = "R"
ELSE &lt;CD151C-GUARANTEE REFERENCE&gt; = "O"</t>
  </si>
  <si>
    <t>IF the recovery acceptance notification is sent by the country of departure AND /*/Recovery/recoveryAcceptance flag is EQUAL to '1' AND /CC029C/Guarantee/guaranteeType is in SET {1, 2, 4, 9}
THEN /CD151C/GuaranteeReference = "R"
ELSE /CD151C/GuaranteeReference = "O"</t>
  </si>
  <si>
    <t>84</t>
  </si>
  <si>
    <t>C0027</t>
  </si>
  <si>
    <t xml:space="preserve">IF &lt;CTL control&gt; is PRESENT
THEN 
&lt;CC043C-HOLDER OF THE TRANSIT PROCEDURE&gt; = "N" 
AND &lt;CC043C-CONSIGNMENT&gt; = "N" 
AND &lt;CC043C-TRANSIT OPERATION.Declaration type&gt; = "N" 
AND &lt;CC043C-TRANSIT OPERATION.Declaration acceptance date&gt; = "N" 
AND &lt;CC043C-CONSIGNMENT.Gross mass&gt; = "N" 
ELSE 
&lt;CC043C-HOLDER OF THE TRANSIT PROCEDURE&gt; = "R" 
AND &lt;CC043C-CONSIGNMENT&gt; = "R" 
AND &lt;CC043C-TRANSIT OPERATION.Declaration type&gt; = "R" 
AND &lt;CC043C-TRANSIT OPERATION.Declaration acceptance date&gt; = "R" 
AND &lt;CC043C-CONSIGNMENT.Gross mass&gt; = "R"
</t>
  </si>
  <si>
    <t>IF /*/CTLControl is PRESENT
THEN /CC043C/HolderOfTheTransitProcedure = "N" AND 
/CC043C/Consignment = "N" AND
/CC043C/TransitOperation/declarationType = "N" AND
/CC043C/TransitOperation/declarationAcceptanceDate = "N" AND
/CC043C/Consignment/grossMass = "N"
ELSE /CC043C/HolderOfTheTransitProcedure = "R" AND
/CC043C/ Consignment = "R" AND
/CC043C/TransitOperation/declarationType = "R" AND
/CC043C/TransitOperation/declarationAcceptanceDate = "R" AND
/CC043C/Consignment/grossMass = "R"</t>
  </si>
  <si>
    <t xml:space="preserve">#declarationType
#externalDomain
 </t>
  </si>
  <si>
    <t>85</t>
  </si>
  <si>
    <t>C0029</t>
  </si>
  <si>
    <t>IF &lt;TRANSIT OPERATION.Security&gt; is in SET {1,2,3} 
THEN &lt;CONSIGNMENT.Mode of transport at the border&gt; = "R"
ELSE &lt;CONSIGNMENT.Mode of transport at the border&gt; = "O"</t>
  </si>
  <si>
    <t>IF /*/TransitOperation/security is in SET {1,2,3} 
THEN /*/Consignment/modeOfTransportAtTheBorder = "R"
ELSE /*/Consignment/modeOfTransportAtTheBorder = "O"</t>
  </si>
  <si>
    <t xml:space="preserve">#modeOfTransport
#allDomains
 </t>
  </si>
  <si>
    <t>86</t>
  </si>
  <si>
    <t>C0030</t>
  </si>
  <si>
    <t xml:space="preserve">IF &lt;TRANSIT OPERATION. Declaration type&gt; is in SET {TIR,T2SM}  
     THEN &lt;CUSTOMS OFFICE OF TRANSIT (DECLARED)&gt; = "N"  
ELSE 
     IF (the first two characters of &lt;CUSTOMS OFFICE OF DEPARTURE.Reference number&gt; 
     is in SET CL112 (CountryCodesCTC)) AND (the first two characters of &lt;CUSTOMS OFFICE 
     OF DESTINATION (DECLARED). Reference number&gt; is in SET CL112 
     (CountryCodesCTC)) AND (the first two characters of &lt;CUSTOMS OFFICE OF 
     DEPARTURE.Reference number&gt; is EQUAL to the first two characters of CUSTOMS 
     OFFICE OF DESTINATION (DECLARED). Reference number&gt;)  
              THEN &lt;CUSTOMS OFFICE OF TRANSIT (DECLARED)&gt; = "O"  
ELSE 
      IF &lt;TRANSIT OPERATION.Declaration type&gt; is EQUAL to 'T2' 
               THEN &lt;CUSTOMS OFFICE OF TRANSIT (DECLARED)&gt; = "R" 
ELSE 
      IF &lt;TRANSIT OPERATION.Declaration type&gt; is EQUAL 'T' AND at least one instance of 
      &lt;CONSIGNMENT-HOUSE CONSIGNMENT-CONSIGNMENT ITEM.Declaration type&gt; is 
      EQUAL to 'T2' 
                THEN &lt;CUSTOMS OFFICE OF TRANSIT (DECLARED)&gt; = "R" 
ELSE  
       IF the first two characters of &lt;CUSTOMS OFFICE OF DEPARTURE.Reference number&gt; 
       is in SET CL112 (CountryCodesCTC) OR the first two characters of &lt;CUSTOMS OFFICE 
       OF DESTINATION (DECLARED). Reference number&gt; is in SET CL112 
       (CountryCodesCTC) 
                THEN &lt;CUSTOMS OFFICE OF TRANSIT (DECLARED)&gt; = "R" 
ELSE 
       IF at least one instance of &lt;CONSIGNMENT-COUNTRY OF ROUTING OF CONSIGNMENT.Country&gt; is in 
       SET CL112 (CountryCodesCTC) 
                THEN &lt;CUSTOMS OFFICE OF TRANSIT (DECLARED)&gt; = "R" 
ELSE 
       IF the first two characters of &lt;CUSTOMS OFFICE OF DEPARTURE.Reference number&gt; 
       is EQUAL to 'AD' OR IF the first two characters of &lt;CUSTOMS OFFICE OF 
       DESTINATION (DECLARED). Reference number&gt; is EQUAL to 'AD' 
                THEN &lt;CUSTOMS OFFICE OF TRANSIT (DECLARED)&gt; = "R"  
ELSE 
       IF &lt;CUSTOMS OFFICE OF EXIT FOR TRANSIT (DECLARED)&gt; is PRESENT 
       THEN &lt;CUSTOMS OFFICE OF TRANSIT (DECLARED)&gt; = "R" 
ELSE  
        &lt;CUSTOMS OFFICE OF TRANSIT (DECLARED)&gt; = "O" 
</t>
  </si>
  <si>
    <t xml:space="preserve">IF /*/TransitOperation/declarationType is in SET {TIR,T2SM}  
     THEN /*/CustomsOfficeOfTransitDeclared = "N"  
ELSE 
     IF (the first two characters of /*/CustomsOfficeOfDeparture/referenceNumber is in SET 
     CL112) AND (the first two characters of 
     /*/CustomsOfficeOfDestinationDeclared/referenceNumber is in SET CL112) AND (the first 
     two characters of /*/CustomsOfficeOfDeparture/referenceNumber is EQUAL to the first two 
     characters of /*/CustomsOfficeOfDestinationDeclared/referenceNumber)  
            THEN /*/CustomsOfficeOfTransitDeclared = "O"  
ELSE 
     IF /*/TransitOperation/declarationType is EQUAL to 'T2' 
             THEN /*/CustomsOfficeOfTransitDeclared = "R" 
ELSE 
     IF /*/TransitOperation/declarationType is EQUAL 'T' AND at least one instance of 
     /*/Consignment/HouseConsignment/ConsignmentItem/declarationType is EQUAL to 'T2' 
             THEN /*/CustomsOfficeOfTransitDeclared = "R" 
ELSE  
     IF the first two characters of /*/CustomsOfficeOfDeparture/referenceNumber is in SET 
     CL112 OR the first two characters of 
     /*/CustomsOfficeOfDestinationDeclared/referenceNumber is in SET CL112 
             THEN /*/CustomsOfficeOfTransitDeclared = "R" 
ELSE 
     IF at least one instance of /*/Consignment/CountryOfRoutingOfConsignment/country is in SET CL112 
             THEN /*/CustomsOfficeOfTransitDeclared = "R" 
ELSE 
     IF the first two characters of /*/CustomsOfficeOfDeparture/referenceNumber is EQUAL to 
     'AD' OR IF the first two characters of 
     /*/CustomsOfficeOfDestinationDeclared/referenceNumber is EQUAL to 'AD' 
             THEN /*/CustomsOfficeOfTransitDeclared = "R"  
ELSE 
     IF /*/CustomsOfficeOfExitForTransitDeclared is PRESENT  
     THEN /*/CustomsOfficeOfTransitDeclared = "R"  
ELSE  
     /*/CustomsOfficeOfTransitDeclared = "O" 
</t>
  </si>
  <si>
    <t>#CTC
#AD
#declarationType
#complex
#countries
#allDomains</t>
  </si>
  <si>
    <t>87</t>
  </si>
  <si>
    <t>C0035</t>
  </si>
  <si>
    <t>IF (&lt;TRANSIT OPERATION.Declaration type&gt; is in SET {T2, T2F} 
AND the first two characters of &lt;CUSTOMS OFFICE OF DEPARTURE.Reference number&gt; is in SET CL112 (CountryCodesCTC)) 
THEN IF &lt;CONSIGNMENT-PREVIOUS DOCUMENT&gt; is PRESENT
   THEN &lt;CONSIGNMENT-HOUSE CONSIGNMENT-CONSIGNMENT ITEM-PREVIOUS 
   DOCUMENT&gt; = ‘O’
   ELSE &lt;CONSIGNMENT-HOUSE CONSIGNMENT-CONSIGNMENT ITEM-PREVIOUS 
   DOCUMENT&gt; = ‘R’ 
   for all Consignment Items
ELSE &lt;CONSIGNMENT-HOUSE CONSIGNMENT-CONSIGNMENT ITEM-PREVIOUS DOCUMENT&gt; = ‘O’;
IF (&lt;CONSIGNMENT-HOUSE CONSIGNMENT-CONSIGNMENT ITEM.Declaration type&gt; is in SET {T2, T2F} AND the first two characters of &lt;CUSTOMS OFFICE OF DEPARTURE.Reference number&gt; is in SET CL112 (CountryCodesCTC)) 
THEN IF &lt;CONSIGNMENT-PREVIOUS DOCUMENT&gt; is PRESENT
   THEN &lt;CONSIGNMENT-HOUSE CONSIGNMENT-CONSIGNMENT ITEM-PREVIOUS 
   DOCUMENT&gt; = ‘O’
   ELSE &lt;CONSIGNMENT-HOUSE CONSIGNMENT-CONSIGNMENT ITEM-PREVIOUS 
   DOCUMENT&gt; = ‘R’
   for this Consignment Item
ELSE &lt;CONSIGNMENT-HOUSE CONSIGNMENT-CONSIGNMENT ITEM-PREVIOUS DOCUMENT&gt; = ‘O’ for this Consignment Item</t>
  </si>
  <si>
    <t>IF (/*/Transit Operation/declarationType is in SET {T2, T2F} 
AND the first two characters of /*/CustomsOfficeOfDeparture/referenceNumber is in SET CL112) 
THEN IF /*/Consignment/PreviousDocument is PRESENT
   THEN /*/Consignment/HouseConsignment/ConsignmentItem/PreviousDocument = ‘O’
   ELSE /*/Consignment/HouseConsignment/ConsignmentItem/PreviousDocument = ‘R’
   for all Consignment Items
ELSE /*/Consignment/HouseConsignment/ConsignmentItem/PreviousDocument = ‘O’;
IF (/*/Consignment/HouseConsignment/ConsignmentItem/declarationType is in SET {T2, T2F} AND the first two characters of /*/CustomsOfficeOfDeparture/referenceNumber is in SET CL112) 
THEN IF /*/Consignment/PreviousDocument is PRESENT
   THEN /*/Consignment/HouseConsignment/ConsignmentItem/PreviousDocument = ‘O’
   ELSE /*/Consignment/HouseConsignment/ConsignmentItem/PreviousDocument = ‘R’
   for this Consignment Item
ELSE /*/Consignment/HouseConsignment/ConsignmentItem/PreviousDocument = ‘O’ 
for this Consignment Item</t>
  </si>
  <si>
    <t xml:space="preserve">#CTC
#declarationType
#allDomains
 </t>
  </si>
  <si>
    <t>88</t>
  </si>
  <si>
    <t>C0040</t>
  </si>
  <si>
    <t>IF &lt;CONSIGNMENT-INCIDENT-TRANSHIPMENT.Container indicator&gt; is EQUAL to '1' 
THEN &lt;CONSIGNMENT-INCIDENT-TRANSPORT EQUIPMENT &gt; = "R"
ELSE
&lt;CONSIGNMENT-INCIDENT-TRANSPORT EQUIPMENT&gt; = "O"</t>
  </si>
  <si>
    <t>IF /*/Consignment/Incident/Transhipment/containerIndicator is EQUAL to '1' 
THEN
/*/Consignment/Incident/TransportEquipment = "R"
ELSE
/*/Consignment/Incident/TransportEquipment = "O"</t>
  </si>
  <si>
    <t xml:space="preserve">#incident
#allDomains
 </t>
  </si>
  <si>
    <t>89</t>
  </si>
  <si>
    <t>C0045</t>
  </si>
  <si>
    <t xml:space="preserve">IF &lt;TRANSIT OPERATION.Declaration type&gt; is EQUAL to ‘T’ 
THEN &lt;CONSIGNMENT-HOUSE CONSIGNMENT-CONSIGNMENT ITEM.Declaration type&gt; = "R"
ELSE &lt;CONSIGNMENT-HOUSE CONSIGNMENT-CONSIGNMENT ITEM.Declaration type&gt; = "N"
</t>
  </si>
  <si>
    <t>IF /*/TransitOperation/declarationType is EQUAL to 'T'
THEN /*/Consignment/HouseConsignment/ConsignmentItem/declarationType = "R"
ELSE /*/Consignment/HouseConsignment/ConsignmentItem/declarationType = "N"</t>
  </si>
  <si>
    <t xml:space="preserve">#declarationType
#allDomains </t>
  </si>
  <si>
    <t>90</t>
  </si>
  <si>
    <t>C0055</t>
  </si>
  <si>
    <t>IF &lt;CONSIGNMENT.Container indicator&gt; is EQUAL to '0' 
THEN &lt;CONSIGNMENT-TRANSPORT EQUIPMENT.Container identification number&gt; = "N"
ELSE at least one iteration of &lt;CONSIGNMENT-TRANSPORT EQUIPMENT.Container identification number&gt; = "R" (for the rest of iterations is optional)</t>
  </si>
  <si>
    <t>IF /*/Consignment/containerIndicator is EQUAL to '0' 
THEN /*/Consignment/TransportEquipment/containerIdentificationNumber = "N" 
ELSE at least one iteration of /*/Consignment/TransportEquipment/containerIdentificationNumber = "R" (for the rest of iterations is optional)</t>
  </si>
  <si>
    <t>91</t>
  </si>
  <si>
    <t>C0060</t>
  </si>
  <si>
    <t>IF &lt;CONSIGNMENT-HOUSE CONSIGNMENT-CONSIGNMENT ITEM-PACKAGING.Type of packages&gt; is in SET CL181 (KindOfPackagesBulk)
THEN
&lt;CONSIGNMENT-HOUSE CONSIGNMENT-CONSIGNMENT ITEM-PACKAGING.Shipping marks&gt; = "O"
AND 
&lt;CONSIGNMENT-HOUSE CONSIGNMENT-CONSIGNMENT ITEM-PACKAGING.Number of packages&gt; = "N"
ELSE IF &lt;CONSIGNMENT-HOUSE CONSIGNMENT-CONSIGNMENT ITEM-PACKAGING.Type of packages&gt; is in SET CL182 (KindOfPackagesUnpacked)
THEN
&lt;CONSIGNMENT-HOUSE CONSIGNMENT-CONSIGNMENT ITEM-PACKAGING.Shipping marks&gt; = "O"
AND
&lt;CONSIGNMENT-HOUSE CONSIGNMENT-CONSIGNMENT ITEM-PACKAGING.Number of packages&gt; = "R"
ELSE
&lt;CONSIGNMENT-HOUSE CONSIGNMENT-CONSIGNMENT ITEM-PACKAGING.Shipping marks&gt; = "R"
AND
&lt;CONSIGNMENT-HOUSE CONSIGNMENT-CONSIGNMENT ITEM-PACKAGING.Number of packages&gt; = "R"</t>
  </si>
  <si>
    <t>IF /*/Consignment/HouseConsignment/ConsignmentItem/Packaging/typeOfPackages is in SET CL181
THEN
 /*/Consignment/HouseConsignment/ConsignmentItem/Packaging/shippingMarks = "O" AND /*/Consignment/HouseConsignment/ConsignmentItem/Packaging/numberOfPackages = "N"
ELSE IF /*/Consignment/HouseConsignment/ConsignmentItem/Packaging/typeOfPackages is in SET CL182
THEN
/*/Consignment/HouseConsignment/ConsignmentItem/Packaging/shippingMarks = "O"
AND
/*/Consignment/HouseConsignment/ConsignmentItem/Packaging/numberOfPackages = "R"
ELSE
/*/Consignment/HouseConsignment/ConsignmentItem/Packaging/shippingMarks ="R"
AND
/*/Consignment/HouseConsignment/ConsignmentItem/Packaging/numberOfPackages = "R"</t>
  </si>
  <si>
    <t>92</t>
  </si>
  <si>
    <t>C0085</t>
  </si>
  <si>
    <t>IF &lt;GUARANTEE.Guarantee type&gt; is in SET CL076 (GuaranteeTypeWithReference)
THEN &lt;GUARANTEE.GUARANTEE REFERENCE&gt; = "R"
ELSE &lt;GUARANTEE.GUARANTEE REFERENCE&gt; = "N"</t>
  </si>
  <si>
    <t>IF /*/Guarantee/guaranteeType is in SET CL076
THEN /*/Guarantee/GuaranteeReference = "R"
ELSE /*/Guarantee/GuaranteeReference = "N"</t>
  </si>
  <si>
    <t>93</t>
  </si>
  <si>
    <t>C0086</t>
  </si>
  <si>
    <t>IF &lt;GUARANTEE.Guarantee type&gt; is in SET CL286 (GuaranteeTypeWithGRN)
THEN 
&lt;GUARANTEE.GUARANTEE REFERENCE.GRN&gt; = "R" AND 
&lt;GUARANTEE.GUARANTEE REFERENCE.Access code&gt; = "R"
ELSE 
&lt;GUARANTEE.GUARANTEE REFERENCE.GRN&gt; = "N" AND 
&lt;GUARANTEE.GUARANTEE REFERENCE.Access code&gt; = "N"</t>
  </si>
  <si>
    <t>IF /*/Guarantee/guaranteeType is in SET CL286
THEN /*/Guarantee/GuaranteeReference/GRN = "R" AND /*/Guarantee/GuaranteeReference/accessCode = "R"
ELSE /*/Guarantee/GuaranteeReference/GRN = "N" AND /*/Guarantee/GuaranteeReference/accessCode = "N"</t>
  </si>
  <si>
    <t>94</t>
  </si>
  <si>
    <t>C0101</t>
  </si>
  <si>
    <t>IF &lt;TRANSIT OPERATION.Reduced dataset indicator&gt; is EQUAL to '1'
THEN &lt;AUTHORISATION&gt; = "R"
ELSE &lt;AUTHORISATION&gt; = "O"</t>
  </si>
  <si>
    <t>IF /*/TransitOperation/reducedDatasetIndicator is EQUAL to '1'
THEN /*/Authorisation = "R"
ELSE /*/Authorisation = "O"</t>
  </si>
  <si>
    <t>#reducedDataset
#externalDomain</t>
  </si>
  <si>
    <t>95</t>
  </si>
  <si>
    <t>C0102</t>
  </si>
  <si>
    <t>IF &lt;TRANSIT OPERATION.Simplified procedure&gt; is EQUAL to '1'
THEN &lt;CC007C-AUTHORISATION&gt; = "R"
ELSE &lt;CC007C-AUTHORISATION&gt; = "N"</t>
  </si>
  <si>
    <t>IF /*/TransitOperation/simplifiedProcedure is EQUAL to '1'
THEN /CC007C/Authorisation = "R"
ELSE /CC007C/Authorisation = "N"</t>
  </si>
  <si>
    <t>96</t>
  </si>
  <si>
    <t>C0128</t>
  </si>
  <si>
    <t>IF the first three characters of &lt;Message recipient&gt; is EQUAL to ‘NTA’
THEN &lt;INVALIDATION.Decision&gt; = "N"
ELSE &lt;INVALIDATION.Decision&gt; = "R"</t>
  </si>
  <si>
    <t>IF the first three characters of /*/messageRecipient is EQUAL to ‘NTA’
THEN /*/Invalidation/decision = "N"
ELSE /*/Invalidation/decision = "R"</t>
  </si>
  <si>
    <t>97</t>
  </si>
  <si>
    <t>C0129</t>
  </si>
  <si>
    <t>IF &lt;INVALIDATION.Initiated by customs&gt; is EQUAL to ‘1’
THEN &lt;INVALIDATION.Request date and time&gt; = "N"
ELSE &lt;INVALIDATION.Request date and time&gt; = "R"</t>
  </si>
  <si>
    <t>IF /*/Invalidation/initiatedByCustoms is EQUAL to ‘1’
THEN /*/Invalidation/requestDateAndTime = "N"
ELSE /*/Invalidation/requestDateAndTime = "R"</t>
  </si>
  <si>
    <t>98</t>
  </si>
  <si>
    <t>C0130</t>
  </si>
  <si>
    <t>IF &lt;GUARANTEE.Guarantee type&gt; is EQUAL to '8' 
THEN &lt;GUARANTEE.Other guarantee reference&gt; = "R"
ELSE IF &lt;GUARANTEE.Guarantee type&gt; is EQUAL to '3'
THEN &lt;GUARANTEE.Other guarantee reference&gt; = "O" 
ELSE &lt;GUARANTEE.Other guarantee reference&gt; = "N"</t>
  </si>
  <si>
    <t>IF /*/Guarantee/guaranteeType is EQUAL to '8' 
THEN /*/Guarantee/otherGuaranteeReference = "R"
ELSE IF /*/Guarantee/guaranteeType is EQUAL to '3'
THEN /*/Guarantee/otherGuaranteeReference = "O" 
ELSE /*/Guarantee/otherGuaranteeReference = "N"</t>
  </si>
  <si>
    <t>99</t>
  </si>
  <si>
    <t>C0137</t>
  </si>
  <si>
    <t>IF the first three characters of &lt;Message recipient&gt; is EQUAL to ‘NTA’
THEN &lt;INVALIDATION.Justification&gt; = "R"
ELSE &lt;INVALIDATION.Justification&gt; = "O"</t>
  </si>
  <si>
    <t>IF the first three characters of /*/messageRecipient is EQUAL to ‘NTA’
THEN /*/Invalidation/justification = "R"
ELSE /*/Invalidation/justification = "O"</t>
  </si>
  <si>
    <t>100</t>
  </si>
  <si>
    <t>C0153</t>
  </si>
  <si>
    <t>IF &lt;TRANSIT OPERATION.DeclarationType&gt; is EQUAL to ‘TIR’ AND &lt;CONSIGNMENT-HOUSE CONSIGNMENT-PREVIOUS DOCUMENT.Type&gt; IS NOT EQUAL to ‘N830’ (Goods declaration for exportation)
THEN &lt;CONSIGNMENT-HOUSE CONSIGNMENT-CONSIGNMENT ITEM-COMMODITY-COMMODITY CODE&gt; = "O"
ELSE &lt;CONSIGNMENT-HOUSE CONSIGNMENT-CONSIGNMENT ITEM-COMMODITY-COMMODITY CODE&gt; = "R"</t>
  </si>
  <si>
    <t xml:space="preserve">IF /*/TransitOperation/declarationType is EQUAL to ‘TIR’ AND /*/Consignment/HouseConsignment/PreviousDocument/type IS NOT EQUAL to ‘N830’ (Goods declaration for exportation)
THEN /*/Consignment/HouseConsignment/ConsignmentItem/Commodity/CommodityCode = "O"
ELSE /*/Consignment/HouseConsignment/ConsignmentItem/Commodity/CommodityCode = "R"
</t>
  </si>
  <si>
    <t>101</t>
  </si>
  <si>
    <t>C0170</t>
  </si>
  <si>
    <t xml:space="preserve">IF &lt;CC015C-TRANSIT OPERATION.Reduced dataset indicator&gt; is EQUAL to '1'
          OR &lt;CC013C-TRANSIT OPERATION.Reduced dataset indicator&gt; is EQUAL to '1'
THEN &lt;CC170C-CONSIGNMENT.Inland mode of transport&gt; = "N"
ELSE &lt;CC170C-CONSIGNMENT.Inland mode of transport&gt; = "O"
 </t>
  </si>
  <si>
    <t xml:space="preserve">IF /CC015C/TransitOperation/reducedDatasetIndicator is EQUAL to '1' 
          OR /CC013C/TransitOperation/reducedDatasetIndicator is EQUAL to '1'
THEN /CC170C/Consignment/inlandModeOfTransport = "N"
ELSE /CC170C/Consignment/inlandModeOfTransport = "O"
</t>
  </si>
  <si>
    <t xml:space="preserve">#reducedDataset
#modeOfTransport
#crossIEs
#externalDomain
 </t>
  </si>
  <si>
    <t>102</t>
  </si>
  <si>
    <t>C0186</t>
  </si>
  <si>
    <t xml:space="preserve">IF &lt;TRANSIT OPERATION.Security&gt; is EQUAL to ’0'
THEN
&lt;CONSIGNMENT-TRANSPORT CHARGES&gt; = "N" AND
&lt;CONSIGNMENT-HOUSE CONSIGNMENT-TRANSPORT CHARGES&gt; = "N" 
ELSE
&lt;CONSIGNMENT-TRANSPORT CHARGES&gt; = "O" AND
&lt;CONSIGNMENT-HOUSE CONSIGNMENT-TRANSPORT CHARGES&gt; = "O" 
</t>
  </si>
  <si>
    <t xml:space="preserve">IF /*/TransitOperation/security is EQUAL to '0'
THEN /*/Consignment/TransportCharges = "N" 
AND /*/Consignment/HouseConsignment/TransportCharges = "N"
ELSE /*/Consignment/TransportCharges = "O" 
AND /*/Consignment/HouseConsignment/TransportCharges = "O"
</t>
  </si>
  <si>
    <t xml:space="preserve">#allDomains </t>
  </si>
  <si>
    <t>103</t>
  </si>
  <si>
    <t>C0190</t>
  </si>
  <si>
    <t>IF &lt;CC015C-TRANSIT OPERATION.Declaration type&gt; is EQUAL to 'TIR'
THEN &lt;CC190C-TRANSIT OPERATION.TIR carnet number&gt; = "R"
ELSE &lt;CC190C-TRANSIT OPERATION.TIR carnet number&gt; = "N"</t>
  </si>
  <si>
    <t>IF /CC015C/TransitOperation/declarationType is EQUAL to 'TIR'
THEN /CC190C/TransitOperation/TIRCarnetNumber = "R"
ELSE /CC190C/TransitOperation/TIRCarnetNumber = "N"</t>
  </si>
  <si>
    <t>#declarationType
#nationalDomain</t>
  </si>
  <si>
    <t>104</t>
  </si>
  <si>
    <t>C0191</t>
  </si>
  <si>
    <t xml:space="preserve">IF &lt;TRANSIT OPERATION.Security&gt; is in SET {1, 3}
THEN
&lt;CONSIGNMENT-PLACE OF UNLOADING&gt; = "R"
ELSE
IF &lt;TRANSIT OPERATION.Security&gt; is EQUAL to ‘0’
THEN
&lt;CONSIGNMENT-PLACE OF UNLOADING&gt; = "N"
ELSE
&lt;CONSIGNMENT-PLACE OF UNLOADING&gt; = "O"
</t>
  </si>
  <si>
    <t xml:space="preserve">IF /*/TransitOperation/security is in SET {1, 3}
THEN
/*/Consignment/PlaceOfUnloading = "R"
ELSE
IF /*/TransitOperation/security is EQUAL to ‘0’
THEN
/*/Consignment/PlaceOfUnloading = "N"
ELSE
/*/Consignment/PlaceOfUnloading = "O"
</t>
  </si>
  <si>
    <t>105</t>
  </si>
  <si>
    <t>C0215</t>
  </si>
  <si>
    <t>IF &lt;CC141C-ENQUIRY.Text&gt; is PRESENT
   THEN
         IF &lt;CC141C-CUSTOMS OFFICE OF DESTINATION (ACTUAL)&gt; is PRESENT
         THEN &lt;CC141C-CONSIGNMENT&gt; = "O"
         ELSE &lt;CC141C-CONSIGNMENT&gt; = "R"
ELSE &lt;CC141C-CUSTOMS OFFICE OF DESTINATION (ACTUAL)&gt; = "N" 
AND &lt;CC141C-CONSIGNMENT&gt; = "N"</t>
  </si>
  <si>
    <t>IF /CC141C/Enquiry/text is PRESENT
THEN
       IF /CC141C/CustomsOfficeOfDestinationActual is PRESENT
       THEN /CC141C/Consignment = "O"
        ELSE /CC141C/Consignment = "R"
ELSE /CC141C/CustomsOfficeOfDestinationActual = "N"
AND /CC141C/Consignment = "N"</t>
  </si>
  <si>
    <t>106</t>
  </si>
  <si>
    <t>C0220</t>
  </si>
  <si>
    <t xml:space="preserve">IF &lt;CC141C-ENQUIRY.TC11 delivery date&gt; is PRESENT
THEN &lt;CC141C-ENQUIRY.Text&gt; = "R"
ELSE &lt;CC141C-ENQUIRY.Text&gt; = "O"
</t>
  </si>
  <si>
    <t>IF /CC141C/Enquiry/TC11DeliveryDate is PRESENT
THEN /CC141C/Enquiry/text = "R"
ELSE /CC141C/Enquiry/text = "O"</t>
  </si>
  <si>
    <t>107</t>
  </si>
  <si>
    <t>C0231</t>
  </si>
  <si>
    <t>IF &lt;CC037C-GUARANTEE REFERENCE.Guarantee type&gt; is in SET {0, 1}
THEN 
&lt;CC037C-GUARANTEE REFERENCE-USAGE.Arrival date and time&gt; = "R" AND 
&lt;CC037C-GUARANTEE REFERENCE-COMPREHENSIVE GUARANTEE.Reference amount = "R" AND 
&lt;CC037C-GUARANTEE REFERENCE-COMPREHENSIVE GUARANTEE.Percentage of reference amount&gt; = "R"
ELSE
&lt;CC037C-GUARANTEE REFERENCE-USAGE.Arrival date and time&gt; = "N" AND 
&lt;CC037C-GUARANTEE REFERENCE-COMPREHENSIVE GUARANTEE.Reference amount = "N" AND 
&lt;CC037C-GUARANTEE REFERENCE-COMPREHENSIVE GUARANTEE.Percentage of reference amount&gt; = "N"</t>
  </si>
  <si>
    <t>IF /CC037C/GuaranteeReference/guaranteeType is in SET {0, 1}
THEN /CC037C/GuaranteeReference/Usage/arrivalDateAndTime = "R"
AND /CC037C/GuaranteeReference/ComprehensiveGuarantee/referenceAmount = "R"
AND /CC037C/GuaranteeReference/ComprehensiveGuarantee/percentageOfReferenceAmount = "R"
ELSE /CC037C/GuaranteeReference/Usage/arrivalDateAndTime = "N"
AND /CC037C/GuaranteeReference/ComprehensiveGuarantee/referenceAmount = "N"
AND /CC037C/GuaranteeReference/ComprehensiveGuarantee/percentageOfReferenceAmount ="N"</t>
  </si>
  <si>
    <t>108</t>
  </si>
  <si>
    <t>C0232</t>
  </si>
  <si>
    <t>IF &lt;GUARANTEE REFERENCE-INDIVIDUAL GUARANTEE VOUCHER.TIR Carnet&gt; is EQUAL to ’1’
THEN &lt;GUARANTEE REFERENCE-INDIVIDUAL GUARANTEE VOUCHER.Voucher amount&gt; = "R"
AND &lt;GUARANTEE REFERENCE-INDIVIDUAL GUARANTEE VOUCHER.Currency&gt; = "R"
ELSE &lt;GUARANTEE REFERENCE-INDIVIDUAL GUARANTEE VOUCHER.Voucher amount&gt; = "N"
AND &lt;GUARANTEE REFERENCE-INDIVIDUAL GUARANTEE VOUCHER.Currency&gt; = "N";
IF &lt;GUARANTEE REFERENCE.TIR Carnet&gt; is EQUAL to ’1’
THEN &lt;GUARANTEE REFERENCE.Voucher amount&gt; = "R"
AND &lt;GUARANTEE REFERENCE.Currency&gt; = "R"
ELSE &lt;GUARANTEE REFERENCE.Voucher amount&gt; = "N"
AND &lt;GUARANTEE REFERENCE.Currency&gt; = "N"</t>
  </si>
  <si>
    <t>IF /*/GuaranteeReference/IndividualGuaranteeVoucher/TIRCarnet is EQUAL to ’1’
THEN /*/GuaranteeReference/IndividualGuaranteeVoucher/voucherAmount= "R"
AND /*/GuaranteeReference/IndividualGuaranteeVoucher/currency = "R"
ELSE /*/GuaranteeReference/IndividualGuaranteeVoucher/voucherAmount = "N"
AND /*/GuaranteeReference/IndividualGuaranteeVoucher/currency = "N";
IF /*/GuaranteeReference/TIRCarnet is EQUAL to ’1’
THEN /*/GuaranteeReference/voucherAmount= "R"
AND /*/GuaranteeReference/currency = "R"
ELSE /*/GuaranteeReference/voucherAmount = "N"
AND /*/GuaranteeReference/currency = "N"</t>
  </si>
  <si>
    <t>109</t>
  </si>
  <si>
    <t>C0233</t>
  </si>
  <si>
    <t>IF at least one occurrence of &lt;GUARANTEE.Guarantee type&gt; is EQUAL to ‘2’
THEN &lt;CUSTOMS OFFICE OF DESTINATION (DECLARED)&gt; = "R"
ELSE &lt;CUSTOMS OFFICE OF DESTINATION (DECLARED)&gt; = "N"</t>
  </si>
  <si>
    <t xml:space="preserve">IF at least one occurrence of /*/Guarantee/guaranteeType is EQUAL to ‘2’
THEN /*/CustomsOfficeOfDestinationDeclared = "R"
ELSE /*/CustomsOfficeOfDestinationDeclared = "N"
</t>
  </si>
  <si>
    <t>110</t>
  </si>
  <si>
    <t>C0234</t>
  </si>
  <si>
    <t>IF &lt;CC037C-GUARANTEE REFERENCE.Guarantee type&gt; is in SET {1, 2, 4, 9}
THEN &lt;CC037C-GUARANTEE REFERENCE-GUARANTOR&gt; ="R"
ELSE &lt;CC037C-GUARANTEE REFERENCE-GUARANTOR&gt; = "N"</t>
  </si>
  <si>
    <t>IF /CC037C/GuaranteeReference/guaranteeType is in SET {1, 2, 4, 9}
THEN /CC037C/GuaranteeReference/Guarantor = "R"
ELSE /CC037C/GuaranteeReference/Guarantor = "N"</t>
  </si>
  <si>
    <t>111</t>
  </si>
  <si>
    <t>C0240</t>
  </si>
  <si>
    <t xml:space="preserve">IF &lt;CONSIGNMENT-INCIDENT.Code&gt; is in SET {2, 4} 
THEN &lt;CONSIGNMENT-INCIDENT-TRANSPORT EQUIPMENT&gt; = "R" AND 
&lt;CONSIGNMENT-INCIDENT-TRANSHIPMENT&gt; = "N" 
ELSE IF &lt;CONSIGNMENT-INCIDENT.Code&gt; is in SET {3, 6} 
THEN &lt;CONSIGNMENT-INCIDENT-TRANSPORT EQUIPMENT&gt; = "O" AND 
&lt;CONSIGNMENT-INCIDENT-TRANSHIPMENT&gt; = "R" 
ELSE 
&lt;CONSIGNMENT-INCIDENT-TRANSPORT EQUIPMENT&gt; = "N" AND 
&lt;CONSIGNMENT-INCIDENT-TRANSHIPMENT&gt; = "N" </t>
  </si>
  <si>
    <t xml:space="preserve">IF /*/Consignment/Incident/code is in SET {2, 4}
THEN /*/Consignment/Incident/TransportEquipment = "R" AND 
/*/Consignment/Incident/Transhipment = "N" 
ELSE IF /*/Consignment/Incident/code is in SET {3, 6} 
THEN /*/Consignment/Incident/TransportEquipment = "O" AND 
/*/Consignment/Incident/Transhipment = "R" 
ELSE 
/*/Consignment/Incident/TransportEquipment = "N" AND 
/*/ Consignment/Incident/Transhipment = "N" </t>
  </si>
  <si>
    <t>112</t>
  </si>
  <si>
    <t>C0250</t>
  </si>
  <si>
    <t xml:space="preserve">IF &lt;HOLDER OF THE TRANSIT PROCEDURE.Identification number&gt; is PRESENT
AND &lt;HOLDER OF THE TRANSIT PROCEDURE.Identification number&gt; is a valid identifier in the European EOS ((Economic Operators Systems) verified by the EU Member State receiving or sending this message), OR is a valid identifier in the DB of the CTC country receiving or sending this message
THEN 
         &lt;HOLDER OF THE TRANSIT PROCEDURE.Name&gt; = "N" AND
        &lt;HOLDER OF THE TRANSIT PROCEDURE-ADDRESS&gt; = "N"
ELSE 
         &lt;HOLDER OF THE TRANSIT PROCEDURE.Name&gt; = "R" AND
         &lt;HOLDER OF THE TRANSIT PROCEDURE-ADDRESS&gt; = "R";
IF &lt;CONSIGNMENT-CONSIGNOR.Identification number&gt; is PRESENT
AND &lt;CONSIGNMENT-CONSIGNOR.Identification number&gt; is a valid identifier in the European EOS ((Economic Operators Systems) verified by the EU Member State receiving or sending this message), OR is a valid identifier in the DB of the CTC country receiving or sending this message
THEN 
       &lt;CONSIGNMENT-CONSIGNOR.Name&gt; = "N" AND
       &lt;CONSIGNMENT-CONSIGNOR-ADDRESS&gt; = "N"
ELSE 
      &lt;CONSIGNMENT-CONSIGNOR.Name&gt; = "R" AND
     &lt;CONSIGNMENT-CONSIGNOR-ADDRESS&gt; = "R";
IF &lt;CONSIGNMENT-CONSIGNEE.Identification number&gt; is PRESENT
AND &lt;CONSIGNMENT-CONSIGNEE.Identification number&gt; is a valid identifier in the European EOS ((Economic Operators Systems) verified by the EU Member State receiving or sending this message), OR is a valid identifier in the DB of the CTC country receiving or sending this message
THEN 
      &lt;CONSIGNMENT-CONSIGNEE.Name&gt; = "N" AND
      &lt;CONSIGNMENT-CONSIGNEE-ADDRESS&gt; = "N"
ELSE 
      &lt;CONSIGNMENT-CONSIGNEE.Name&gt; = "R" AND
      &lt;CONSIGNMENT-CONSIGNEE-ADDRESS&gt; = "R";
IF &lt;CONSIGNMENT-HOUSE CONSIGNMENT-CONSIGNOR.Identification number&gt; is PRESENT
AND &lt;CONSIGNMENT-HOUSE CONSIGNMENT-CONSIGNOR.Identification number is a valid identifier in the European EOS ((Economic Operators Systems) verified by the EU Member State receiving or sending this message), OR is a valid identifier in the DB of the CTC country receiving or sending this message
THEN 
      &lt;CONSIGNMENT-HOUSE CONSIGNMENT-CONSIGNOR.Name&gt; = "N" AND
     &lt;CONSIGNMENT-HOUSE CONSIGNMENT-CONSIGNOR-ADDRESS&gt; = "N"
ELSE 
      &lt;CONSIGNMENT-HOUSE CONSIGNMENT-CONSIGNOR.Name&gt; = "R" AND
      &lt;CONSIGNMENT-HOUSE CONSIGNMENT-CONSIGNOR-ADDRESS&gt; = "R";
IF &lt;CONSIGNMENT-HOUSE CONSIGNMENT-CONSIGNEE.Identification number&gt; is PRESENT
AND &lt;CONSIGNMENT-HOUSE CONSIGNMENT-CONSIGNEE.Identification number&gt; 
is a valid identifier in the European EOS ((Economic Operators Systems) verified by the EU Member State receiving or sending this message), OR is a valid identifier in the DB of the CTC country receiving or sending this message
THEN 
       &lt;CONSIGNMENT-HOUSE CONSIGNMENT-CONSIGNEE.Name&gt; = "N" AND
      &lt;CONSIGNMENT-HOUSE CONSIGNMENT-CONSIGNEE-ADDRESS&gt; = "N"
ELSE 
      &lt;CONSIGNMENT-HOUSE CONSIGNMENT-CONSIGNEE.Name&gt; = "R" AND
     &lt;CONSIGNMENT-HOUSE CONSIGNMENT-CONSIGNEE-ADDRESS&gt; = "R";
IF &lt;GUARANTOR.Identification number&gt; is PRESENT AND &lt;GUARANTOR.Identification number&gt; 
is a valid identifier in the European EOS ((Economic Operators Systems) verified by the EU Member State receiving or sending this message), OR is a valid identifier in the DB of the CTC country receiving or sending this message
THEN 
     &lt;GUARANTOR.Name&gt; = "N" AND 
     &lt;GUARANTOR-ADDRESS&gt; = "N"
ELSE 
     &lt;GUARANTOR.Name&gt; = "R" AND 
&lt;GUARANTOR-ADDRESS&gt; = "R"
</t>
  </si>
  <si>
    <t xml:space="preserve">IF /*/HolderOfTheTransitProcedure/identificationNumber is PRESENT AND 
/*/HolderOfTheTransitProcedure/identificationNumber is a valid identifier in the European EOS ((Economic Operators Systems) verified by the EU Member State receiving or sending this message), OR is a valid identifier in the DB of the CTC country receiving or sending this message
THEN 
     /*/HolderOfTheTransitProcedure/name="N" AND
     /*/HolderOfTheTransitProcedure/Address="N"
ELSE 
      /*/HolderOfTheTransitProcedure/name="R" AND 
      /*/HolderOfTheTransitProcedure/Address="R";
IF /*/Consignment/Consignor/identificationNumber is PRESENT AND /*/Consignment/Consignor/identificationNumber is a valid identifier in in the European EOS ((Economic Operators Systems) verified by the EU Member State receiving or sending this message), OR is a valid identifier in the DB of the CTC country receiving or sending this message
THEN 
         /*/Consignment/Consignor/name="N" AND 
        /*/Consignment/Consignor/Address="N"
ELSE 
       /*/Consignment/Consignor/name="R" AND 
      /*/Consignment/Consignor/Address="R";
IF /*/Consignment/Consignee/identificationNumber is PRESENT
AND /*/Consignment/Consignee/identificationNumber is a valid identifier in the European EOS (Economic Operators Systems) verified by the EU Member State receiving or sending this message), OR is a valid identifier in the DB of the CTC country receiving or sending this message
THEN 
       /*/Consignment/Consignee/name="N" AND 
       /*/Consignment/Consignee/Address="N"
ELSE 
      /*/Consignment/Consignee/name="R" AND 
     /*/Consignment/Consignee/Address="R";
IF /*/Consignment/HouseConsignment/Consignor/identificationNumber is PRESENT
AND /*/Consignment/HouseConsignment/Consignor/identificationNumber is a valid identifier in the European EOS ((Economic Operators Systems) verified by the EU Member State receiving or sending this message), OR is a valid identifier in the DB of the CTC country receiving or sending this message
THEN 
       /*/Consignment/HouseConsignment/Consignor/name="N" AND
      /*/Consignment/HouseConsignment/Consignor/Address="N"
ELSE 
     /*/Consignment/HouseConsignment/Consignor/name="R" AND
     /*/Consignment/HouseConsignment/Consignor/Address="R";
IF /*/Consignment/HouseConsignment/Consignee/identificationNumber is PRESENT
AND /*/Consignment/HouseConsignment/Consignee/identificationNumber is a valid identifier in the European EOS ((Economic Operators Systems) verified by the EU Member State receiving or sending this message), OR is a valid identifier in the DB of the CTC country receiving or sending this message
THEN 
       /*/Consignment/HouseConsignment/Consignee/name="N" AND
      /*/Consignment/HouseConsignment/Consignee/Address="N"
ELSE 
     /*/Consignment/HouseConsignment/Consignee/name="R" AND
    /*/Consignment/HouseConsignment/Consignee/Address="R";
IF /*/Guarantor/identificationNumber is PRESENT AND 
/*/Guarantor/identificationNumber is a valid identifier in the European EOS ((Economic Operators Systems) verified by the EU Member State receiving or sending this message), OR is a valid identifier in the DB of the CTC country receiving or sending this message
THEN 
      /*/Guarantor/name="N" AND 
     /*/Guarantor/Address="N"
ELSE 
     /*/Guarantor/name="R" AND 
    /*/Guarantor/Address="R";
</t>
  </si>
  <si>
    <t>#CTC
#MS
#complex
#externalDomain
#nationalDomain
#countries</t>
  </si>
  <si>
    <t>113</t>
  </si>
  <si>
    <t>C0251</t>
  </si>
  <si>
    <t xml:space="preserve">IF &lt;RISK ANALYSIS IDENTIFICATION.Code&gt; is in SET {R,Y} 
THEN &lt;RISK ANALYSIS IDENTIFICATION–RISK ANALYSIS&gt; = "R" 
ELSE 
         IF &lt;RISK ANALYSIS IDENTIFICATION.Code&gt; is EQUAL to 'X' 
        THEN
                   IF the last two characters of &lt;Message sender&gt; is in SET CL010 (CountryCodesCommunity)  
                   THEN &lt;RISK ANALYSIS IDENTIFICATION–RISK ANALYSIS&gt; = "R" 
                   ELSE &lt;RISK ANALYSIS IDENTIFICATION–RISK ANALYSIS&gt; = "O" 
         ELSE &lt;RISK ANALYSIS IDENTIFICATION–RISK ANALYSIS&gt; = "N" 
</t>
  </si>
  <si>
    <t xml:space="preserve">IF /*/RiskAnalysisIdentification/code is in SET {R, Y} 
THEN /*/RiskAnalysisIdentification/RiskAnalysis = "R" 
ELSE 
         IF /*/RiskAnalysisIdentification/code is EQUAL to ‘X’ 
         THEN 
                  IF the last two characters of /*/messageSender is in SET CL010  
                  THEN /*/RiskAnalysisIdentification/RiskAnalysis = "R" 
                   ELSE /*/RiskAnalysisIdentification/RiskAnalysis = "O" 
         ELSE /*/RiskAnalysisIdentification/RiskAnalysis = "N" 
</t>
  </si>
  <si>
    <t>114</t>
  </si>
  <si>
    <t>C0255</t>
  </si>
  <si>
    <t xml:space="preserve">IF &lt;CD204C-TRANSIT OPERATION.Usage cancellation date&gt; is PRESENT 
THEN &lt;CD204C-TRANSIT OPERATION.Release date&gt; = "N"
ELSE &lt;CD204C-TRANSIT OPERATION.Release date&gt; = "R"
</t>
  </si>
  <si>
    <t xml:space="preserve">IF /CD204C/TransitOperation/usageCancellationDate is PRESENT 
THEN /CD204C/TransitOperation/releaseDate = "N"
ELSE /CD204C/TransitOperation/releaseDate = "R"
</t>
  </si>
  <si>
    <t>115</t>
  </si>
  <si>
    <t>C0260</t>
  </si>
  <si>
    <t>IF &lt;CC225C-GUARANTEE REFERENCE.Validity date&gt; is PRESENT
THEN &lt;CC225C-GUARANTEE REFERENCE.Invalidity date&gt; = "N"
ELSE &lt;CC225C-GUARANTEE REFERENCE.Invalidity date&gt; = "O"</t>
  </si>
  <si>
    <t>IF /CC225C/GuaranteeReference/validityDate is PRESENT
THEN /CC225C/GuaranteeReference/invalidityDate&gt; = "N"
ELSE /CC225C/GuaranteeReference/invalidityDate&gt; = "O"</t>
  </si>
  <si>
    <t>116</t>
  </si>
  <si>
    <t>C0270</t>
  </si>
  <si>
    <t xml:space="preserve">IF &lt;CC037C-GUARANTEE REFERENCE-GUARANTEE QUERY.Query identifier&gt; is EQUAL to ‘4’
THEN &lt;CC037C-GUARANTEE REFERENCE.Owner&gt; = "R"
ELSE &lt;CC037C-GUARANTEE REFERENCE.Owner&gt; = "N"
</t>
  </si>
  <si>
    <t>IF /CC037C/GuaranteeReference/GuaranteeQuery/queryIdentifier is EQUAL to ‘4’
THEN /CC037C/GuaranteeReference/Owner = "R"
ELSE /CC037C/GuaranteeReference/Owner = "N"</t>
  </si>
  <si>
    <t>117</t>
  </si>
  <si>
    <t>C0280</t>
  </si>
  <si>
    <t>IF &lt;CC037C-GUARANTEE REFERENCE-GUARANTEE QUERY.Query identifier&gt; is EQUAL to ‘4’
THEN &lt;CC037C-GUARANTEE REFERENCE-COMPREHENSIVE GUARANTEE&gt; = "N" AND 
&lt;CC037C-GUARANTEE REFERENCE-INDIVIDUAL GUARANTEE BY GUARANTOR&gt; = "N" AND
&lt;CC037C-GUARANTEE REFERENCE-INDIVIDUAL GUARANTEE VOUCHER&gt; = "N"
ELSE IF &lt;CC037C-GUARANTEE REFERENCE-COMPREHENSIVE GUARANTEE&gt; is PRESENT
THEN &lt;CC037C-GUARANTEE REFERENCE-INDIVIDUAL GUARANTEE BY GUARANTOR&gt; = "N" AND
&lt;CC037C-GUARANTEE REFERENCE-INDIVIDUAL GUARANTEE VOUCHER&gt; = "N"
ELSE IF &lt;CC037C-GUARANTEE REFERENCE-INDIVIDUAL GUARANTEE BY GUARANTOR&gt; is PRESENT
THEN &lt;CC037C-GUARANTEE REFERENCE-COMPREHENSIVE GUARANTEE&gt; = "N" AND 
&lt;CC037C-GUARANTEE REFERENCE-INDIVIDUAL GUARANTEE VOUCHER&gt; = "N"
ELSE &lt;CC037C-GUARANTEE REFERENCE-INDIVIDUAL GUARANTEE VOUCHER&gt; = "R" AND 
&lt;CC037C-GUARANTEE REFERENCE-COMPREHENSIVE GUARANTEE&gt; = "N" AND 
&lt;CC037C-GUARANTEE REFERENCE-INDIVIDUAL GUARANTEE BY GUARANTOR&gt; = "N"</t>
  </si>
  <si>
    <t>IF /CC037C/GuaranteeReference/GuaranteeQuery/queryIdentifier is EQUAL to ‘4’
THEN /CC037C/GuaranteeReference/ComprehensiveGuarantee = "N" AND /CC037C/GuaranteeReference/IndividualGuaranteeByGuarantor = "N" AND /CC037C/GuaranteeReference/IndividualGuaranteeVoucher = "N"
ELSE IF /CC037C/GuaranteeReference/ComprehensiveGuarantee is PRESENT 
THEN /CC037C/GuaranteeReference/IndividualGuaranteeByGuarantor = "N" AND /CC037C/GuaranteeReference/IndividualGuaranteeVoucher = "N"
ELSE IF /CC037C/GuaranteeReference/IndividualGuaranteeByGuarantor is PRESENT
THEN /CC037C/GuaranteeReference/ComprehensiveGuarantee = "N" AND /CC037C/GuaranteeReference/IndividualGuaranteeVoucher = "N"
ELSE /CC037C/GuaranteeReference/IndividualGuaranteeVoucher = "R" AND /CC037C/GuaranteeReference/ComprehensiveGuarantee = "N" AND /CC037C/GuaranteeReference/IndividualGuaranteeByGuarantor = "N"</t>
  </si>
  <si>
    <t>118</t>
  </si>
  <si>
    <t>C0285</t>
  </si>
  <si>
    <t>IF &lt;CC037C-GUARANTEE REFERENCE-GUARANTEE QUERY.Query identifier&gt; is in SET {1,4}
OR &lt;CC037C-GUARANTEE REFERENCE.Guarantee type&gt; is EQUAL to '4'
THEN &lt;CC037C-GUARANTEE REFERENCE-EXPOSURE&gt; = "N"
ELSE &lt;CC037C-GUARANTEE REFERENCE-EXPOSURE&gt; = "R"</t>
  </si>
  <si>
    <t>IF /CC037C/GuaranteeReference/GuaranteeQuery/queryIdentifier is in SET {1,4}
OR /CC037C/GuaranteeReference/guaranteeType is EQUAL to '4'
THEN /CC037C/GuaranteeReference/Exposure = "N"
ELSE /CC037C/GuaranteeReference/Exposure = "R"</t>
  </si>
  <si>
    <t>119</t>
  </si>
  <si>
    <t>C0286</t>
  </si>
  <si>
    <t xml:space="preserve">IF &lt;CC037C-GUARANTEE REFERENCE.Guarantee monitoring code&gt; is EQUAL to ‘3’ 
THEN &lt;CC037C-GUARANTEE REFERENCE-EXPOSURE.Balance&gt; = "R"
ELSE &lt;CC037C-GUARANTEE REFERENCE-EXPOSURE.Balance&gt; = "N"
</t>
  </si>
  <si>
    <t>IF /CC037C/GuaranteeReference/guaranteeMonitoringCode is EQUAL to ‘3’
THEN /CC037C/GuaranteeReference/Exposure/balance = "R"
ELSE /CC037C/GuaranteeReference/Exposure/balance = "N"</t>
  </si>
  <si>
    <t>120</t>
  </si>
  <si>
    <t>C0298</t>
  </si>
  <si>
    <t>IF &lt;CONSIGNMENT-HOUSE CONSIGNMENT-CONSIGNMENT ITEM-PREVIOUS DOCUMENT.Quantity&gt; is PRESENT
THEN &lt;CONSIGNMENT-HOUSE CONSIGNMENT-CONSIGNMENT ITEM-PREVIOUS DOCUMENT.Measurement unit and qualifier&gt; = "R"
ELSE &lt;CONSIGNMENT-HOUSE CONSIGNMENT-CONSIGNMENT ITEM-PREVIOUS DOCUMENT.Measurement unit and qualifier&gt; = "N"</t>
  </si>
  <si>
    <t>IF /*/Consignment/HouseConsignment/ConsignmentItem/PreviousDocument/quantity&gt; is PRESENT
THEN  /*/Consignment/HouseConsignment/ConsignmentItem/PreviousDocument/measurementUnitAndQualifier = "R"
ELSE /*/Consignment/HouseConsignment/ConsignmentItem/PreviousDocument/measurementUnitAndQualifier = "N"</t>
  </si>
  <si>
    <t>121</t>
  </si>
  <si>
    <t>C0315</t>
  </si>
  <si>
    <t>IF &lt;CC141C-ENQUIRY.TC11 delivery date&gt; is PRESENT
THEN &lt;CC141C-CUSTOMS OFFICE OF DESTINATION (ACTUAL)&gt; = "R"
ELSE &lt;CC141C-CUSTOMS OFFICE OF DESTINATION (ACTUAL)&gt; = "O"</t>
  </si>
  <si>
    <t>IF /CC141C/ENQUIRY/TC11DeliveryDate is PRESENT
THEN /CC141C/CustomsOfficeOfDestinationActual = "R"
ELSE /CC141C/CustomsOfficeOfDestinationActual= "O"</t>
  </si>
  <si>
    <t>122</t>
  </si>
  <si>
    <t>C0320</t>
  </si>
  <si>
    <t xml:space="preserve">IF &lt;CD144C-RESPONSE INFORMATION.Information Code&gt; is in SET {10, 40, 50}
THEN &lt;CD144C-RESPONSE INFORMATION.Text&gt; = "R"
ELSE &lt;CD144C-RESPONSE INFORMATION.Text&gt; = "N"
</t>
  </si>
  <si>
    <t>IF /CD144C/ResponseInformation/informationCode&gt; is in SET {10, 40, 50}
THEN /CD144C/ResponseInformation/text = "R"
ELSE /CD144C/ResponseInformation/text = "N"</t>
  </si>
  <si>
    <t>123</t>
  </si>
  <si>
    <t>C0330</t>
  </si>
  <si>
    <t>IF &lt;CD145C-REQUESTED INFORMATION.Code&gt; is in SET {5, 6}
THEN &lt;CD145C-REQUESTED INFORMATION.Text&gt; = "R"
ELSE &lt;CD145C-REQUESTED INFORMATION.Text&gt; = "N"</t>
  </si>
  <si>
    <t>IF /CD145C/RequestedInformation/code is in SET {5, 6}
THEN /CD145C/RequestedInformation/text = "R"
ELSE /CD145C/RequestedInformation/text = "N"</t>
  </si>
  <si>
    <t>124</t>
  </si>
  <si>
    <t>C0333</t>
  </si>
  <si>
    <t xml:space="preserve">IF &lt;CC029C-CONSIGNMENT-DEPARTURE TRANSPORT MEANS&gt; is PRESENT
    THEN &lt;CONSIGNMENT-DEPARTURE TRANSPORT MEANS&gt; = “R”
     ELSE&lt;CONSIGNMENT-DEPARTURE TRANSPORT MEANS&gt; = “N”;
IF &lt;CC029C-CONSIGNMENT-HOUSE CONSIGNMENT-DEPARTURE TRANSPORT MEANS&gt; is PRESENT
THEN 
         &lt;CONSIGNMENT-HOUSE CONSIGNMENT-DEPARTURE TRANSPORT MEANS&gt; = “R”
ELSE 
          &lt;CONSIGNMENT-HOUSE CONSIGNMENT-DEPARTURE TRANSPORT MEANS&gt; = “N”
</t>
  </si>
  <si>
    <t>IF /CC029C/Consignment/DepartureTransportMeans is PRESENT
THEN
       /*/ Consignment/DepartureTransportMeans = “R”
ELSE 
      /*/ Consignment/DepartureTransportMeans = “N”;
IF /CC029C/Consignment/HouseConsignment/DepartureTransportMeans is PRESENT
THEN 
       /*/ Consignment/HouseConsignment/DepartureTransportMeans = “R”
ELSE 
         /*/ Consignment/HouseConsignment/DepartureTransportMeans = “N”</t>
  </si>
  <si>
    <t>125</t>
  </si>
  <si>
    <t>C0337</t>
  </si>
  <si>
    <t xml:space="preserve">IF &lt;CONSIGNMENT-TRANSPORT CHARGES&gt; is PRESENT
THEN
&lt;CONSIGNMENT-HOUSE CONSIGNMENT-TRANSPORT CHARGES&gt; = "N"
ELSE &lt;CONSIGNMENT-HOUSE CONSIGNMENT-TRANSPORT CHARGES&gt;
= "O"
</t>
  </si>
  <si>
    <t>IF /*/Consignment/TransportCharges is PRESENT
THEN
/*/Consignment/HouseConsignment/TransportCharges = "N"
ELSE /*/Consignment/HouseConsignment/TransportCharges = "O"</t>
  </si>
  <si>
    <t>126</t>
  </si>
  <si>
    <t>C0339</t>
  </si>
  <si>
    <t>IF &lt;CONSIGNMENT.Inland mode of transport&gt; is EQUAL to '5'
THEN
&lt;CONSIGNMENT-DEPARTURE TRANSPORT MEANS&gt; = "N" AND
&lt;CONSIGNMENT-HOUSE CONSIGNMENT-DEPARTURE TRANSPORT MEANS&gt; = "N"
ELSE
IF &lt;CONSIGNMENT-DEPARTURE TRANSPORT MEANS&gt; is PRESENT
THEN &lt;CONSIGNMENT-HOUSE CONSIGNMENT-DEPARTURE TRANSPORT MEANS&gt; = "N"
ELSE &lt;CONSIGNMENT-HOUSE CONSIGNMENT-DEPARTURE TRANSPORT MEANS&gt; = "O"</t>
  </si>
  <si>
    <t>IF /*/Consignment/inlandModeOfTransport is EQUAL to '5'
THEN 
/*/Consignment/DepartureTransportMeans = “N” AND /*/Consignment/HouseConsignment/DepartureTransportMeans = "N"
ELSE
IF/*/Consignment/DepartureTransportMeans is PRESENT
THEN /*/Consignment/HouseConsignment/DepartureTransportMeans = "N"
ELSE /*/Consignment/HouseConsignment/DepartureTransportMeans = "O"</t>
  </si>
  <si>
    <t>127</t>
  </si>
  <si>
    <t>C0343</t>
  </si>
  <si>
    <t xml:space="preserve">IF &lt;CONSIGNMENT.Country of destination&gt; is PRESENT
THEN &lt;CONSIGNMENT-HOUSE CONSIGNMENT.Country of destination&gt; = "N" AND
        &lt;CONSIGNMENT-HOUSE CONSIGNMENT-CONSIGNMENT ITEM.Country of destination&gt; = "N"
ELSE IF &lt;CONSIGNMENT-HOUSE CONSIGNMENT.Country of destination&gt; is PRESENT
           THEN &lt;CONSIGNMENT-HOUSE CONSIGNMENT-CONSIGNMENT ITEM.Country of destination&gt; = "N"
           ELSE &lt;CONSIGNMENT-HOUSE CONSIGNMENT-CONSIGNMENT ITEM.Country of destination&gt; = "R" </t>
  </si>
  <si>
    <t xml:space="preserve">IF /*/Consignment/countryOfDestination is PRESENT
THEN  /*/Consignment/HouseConsignment/countryOfDestination = "N" AND
           /*/Consignment/HouseConsignment/ConsignmentItem/countryOfDestination = "N"
ELSE IF /*/Consignment/HouseConsignment/countryOfDestination is PRESENT
          THEN /*/Consignment/HouseConsignment/ConsignmentItem/countryOfDestination = "N"      
           ELSE /*/Consignment/HouseConsignment/ConsignmentItem/countryOfDestination = "R"
</t>
  </si>
  <si>
    <t>128</t>
  </si>
  <si>
    <t>C0349</t>
  </si>
  <si>
    <t>IF &lt;CONSIGNMENT-CONSIGNOR&gt; is PRESENT
  THEN
         &lt;CONSIGNMENT-HOUSE CONSIGNMENT-CONSIGNOR&gt; = "N"
  ELSE 
        &lt;CONSIGNMENT-HOUSE CONSIGNMENT-CONSIGNOR&gt; = "O"</t>
  </si>
  <si>
    <t>IF /*/Consignment/Consignor is PRESENT
   THEN
         /*/Consignment/HouseConsignment/Consignor = "N"
   ELSE 
        /*/Consignment/HouseConsignment/Consignor = "O"</t>
  </si>
  <si>
    <t>129</t>
  </si>
  <si>
    <t>C0352</t>
  </si>
  <si>
    <t>IF &lt;TRANSIT OPERATION.Release indicator&gt; is in SET {2,3}
THEN &lt;CONSIGNMENT&gt; = ''R''
ELSE &lt;CONSIGNMENT&gt; = ''N''</t>
  </si>
  <si>
    <t xml:space="preserve">IF /*/TransitOperation/releaseIndicator is in SET {2,3}
THEN /*/Consignment = ''R''
ELSE /*/Consignment = ''N''
</t>
  </si>
  <si>
    <t>130</t>
  </si>
  <si>
    <t>C0353</t>
  </si>
  <si>
    <t>IF &lt;CONSIGNMENT-HOUSE CONSIGNMENT.Release type &gt; is EQUAL to '1' 
THEN &lt;CONSIGNMENT-HOUSE CONSIGNMENT-CONSIGNMENT ITEM&gt; = ''R''
ELSE &lt;CONSIGNMENT-HOUSE CONSIGNMENT-CONSIGNMENT ITEM&gt; = ''N''</t>
  </si>
  <si>
    <t>IF /*/Consignment/HouseConsignment/releaseType is EQUAL to '1' 
THEN /*/Consignment/HouseConsignment/ConsignmentItem = ''R''
ELSE /*/Consignment/HouseConsignment/ConsignmentItem = ''N''</t>
  </si>
  <si>
    <t>131</t>
  </si>
  <si>
    <t>C0354</t>
  </si>
  <si>
    <t>IF &lt;CD049C-TRANSIT OPERATION.Discrepancies resolved&gt; is EQUAL to ‘1’
THEN &lt;CD049C-TRANSIT OPERATION.Write-off date&gt; = ''R''
ELSE &lt;CD049C-TRANSIT OPERATION.Write-off date&gt; = ''N''</t>
  </si>
  <si>
    <t>IF /CD049C/TransitOperation/discrepanciesResolved is EQUAL to ‘1’
THEN /CD049C/TransitOperation/writeOffDate = ''R''
ELSE /CD049C/TransitOperation/writeOffDate = ''N''</t>
  </si>
  <si>
    <t>132</t>
  </si>
  <si>
    <t>C0365</t>
  </si>
  <si>
    <t>IF&lt;TRANSIT OPERATION. Request Rejection Reason Code&gt; is PRESENT
THEN
&lt;TRANSIT OPERATION.Declaration type&gt; = "N" AND
&lt;TRANSIT OPERATION.Declaration acceptance date&gt; = "N" AND
&lt;TRANSIT OPERATION.Release date&gt; = "N" AND
&lt;TRANSIT OPERATION.Reduced dataset indicator&gt; = "N" AND
&lt;TRANSIT OPERATION.Binding itinerary&gt; = "N" AND
&lt;TRANSIT OPERATION.Security&gt; = "N" AND
&lt;CUSTOMS OFFICE OF DESTINATION (DECLARED)&gt; = "N" AND
&lt;CONTROL RESULT&gt; = "N" AND
&lt;HOLDER OF THE TRANSIT PROCEDURE&gt; = "N" AND
&lt;CONSIGNMENT&gt; = "N" AND 
&lt;CD038C/TRANSIT OPERATION.Status&gt; = "N"
ELSE
&lt;TRANSIT OPERATION.Declaration type&gt; = "R" AND
&lt;TRANSIT OPERATION.Declaration acceptance date&gt; = "R" AND
&lt;TRANSIT OPERATION.Release date&gt; = "R" AND
&lt;TRANSIT OPERATION.Reduced dataset indicator&gt; = "R" AND
&lt;TRANSIT OPERATION.Binding itinerary&gt; = "R" AND
&lt;TRANSIT OPERATION.Security&gt; = "R" AND
&lt;CUSTOMS OFFICE OF DESTINATION (DECLARED)&gt; = "R" AND
&lt;CONTROL RESULT&gt; = "R" AND
&lt;HOLDER OF THE TRANSIT PROCEDURE&gt; = "R" AND
&lt;CONSIGNMENT&gt; = "R" AND
&lt;CD038C/TRANSIT OPERATION.Status&gt; = "R"</t>
  </si>
  <si>
    <t>IF/*/TransitOperation/requestRejectionReasonCode is PRESENT
THEN /*/TransitOperation/declarationType = "N"
AND /*/TransitOperation/declarationAcceptanceDate = "N"
AND /*/TransitOperation/releaseDate = "N"
AND /*/TransitOperation/reducedDatasetIndicator = "N"
AND /*/TransitOperation/bindingItinerary = "N"
AND /*/TransitOperation/security = "N"
AND /*/CustomsOfficeOfDestinationDeclared = "N"
AND /*/ControlResult = "N"
AND /*/HolderOfTheTransitProcedure = "N"
AND /*/Consignment = "N"
AND /CD038C/TransitOperation/status = "N"
ELSE /*/TransitOperation/declarationType = "R"
AND /*/TransitOperation/declarationAcceptanceDate = "R"
AND /*/TransitOperation/releaseDate = "R"
AND /*/TransitOperation/reducedDatasetIndicator = "R"
AND /*/TransitOperation/bindingItinerary = "R"
AND /*/TransitOperation/security = "R"
AND /*/CustomsOfficeOfDestinationDeclared = "R"
AND /*/ControlResult = "R"
AND /*/HolderOfTheTransitProcedure = "R"
AND /*/Consignment = "R"
AND /CD038C/TransitOperation/status = "R"</t>
  </si>
  <si>
    <t xml:space="preserve">#reducedDataset
#declarationType
#positiveNegativeIE
#commonDomain
</t>
  </si>
  <si>
    <t>133</t>
  </si>
  <si>
    <t>C0366</t>
  </si>
  <si>
    <t xml:space="preserve">IF&lt;CD165C-TRANSIT OPERATION.Request rejection reason code&gt; is PRESENT
THEN &lt;CD165C-TRANSIT OPERATION.Specific circumstance indicator&gt; = "N" AND
&lt;CD165C-CUSTOMS OFFICE OF TRANSIT (DECLARED)&gt; = "N" 
ELSE &lt;CD165C-TRANSIT OPERATION.Specific circumstance indicator&gt; = "O" AND
&lt;CD165C-CUSTOMS OFFICE OF TRANSIT (DECLARED)&gt; = "O"
</t>
  </si>
  <si>
    <t xml:space="preserve">IF /CD165C/TransitOperation/requestRejectionReasonCode is PRESENT
THEN /CD165C/TransitOperation/specificCircumstanceIndicator = "N" AND
/CD165C/CustomsOfficeOfTransitDeclared = "N"
ELSE /CD165C/TransitOperation/specificCircumstanceIndicator = "O" AND
/CD165C/CustomsOfficeOfTransitDeclared = "O"
</t>
  </si>
  <si>
    <t>134</t>
  </si>
  <si>
    <t>C0382</t>
  </si>
  <si>
    <t>IF &lt;CONSIGNMENT-LOCATION OF GOODS-POSTCODE ADDRESS.Country&gt; is in SET CL198
THEN &lt;CONSIGNMENT-LOCATION OF GOODS- POSTCODE ADDRESS. House number&gt; = ''O''
ELSE &lt;CONSIGNMENT-LOCATION OF GOODS- POSTCODE ADDRESS.House number&gt; = ''R''</t>
  </si>
  <si>
    <t xml:space="preserve">IF /*/Consignment/LocationOfGoods/PostcodeAddress/country is in SET CL198
THEN /*/Consignment/LocationOfGoods/PostcodeAddress/houseNumber = ''O''
ELSE /*/Consignment/LocationOfGoods/PostcodeAddress/houseNumber = ''R''
</t>
  </si>
  <si>
    <t>135</t>
  </si>
  <si>
    <t>C0387</t>
  </si>
  <si>
    <t>IF &lt;CONSIGNMENT-PLACE OF LOADING.UN LOCODE&gt; is PRESENT
THEN &lt;CONSIGNMENT-PLACE OF LOADING.Country&gt; = "O" AND 
&lt;CONSIGNMENT-PLACE OF LOADING.Location&gt; = "O" 
ELSE &lt;CONSIGNMENT-PLACE OF LOADING.Country&gt; = "R" AND 
&lt;CONSIGNMENT-PLACE OF LOADING.Location&gt; = "R";
IF &lt;CONSIGNMENT-PLACE OF UNLOADING.UN LOCODE&gt; is PRESENT
THEN &lt;CONSIGNMENT-PLACE OF UNLOADING.Country&gt; = "O" AND 
&lt;CONSIGNMENT-PLACE OF UNLOADING.Location&gt; = "O" 
ELSE &lt;CONSIGNMENT-PLACE OF UNLOADING.Country&gt; = "R" AND 
&lt;CONSIGNMENT-PLACE OF UNLOADING.Location&gt; = "R"</t>
  </si>
  <si>
    <t>IF /*/Consignment/PlaceOfLoading/UNLocode is PRESENT
THEN /*/Consignment/PlaceOfLoading/country = "O" AND 
/*/Consignment/PlaceOfLoading/location = "O"
ELSE /*/Consignment/PlaceOfLoading/country = "R" AND  
/*/Consignment/PlaceOfLoading/location = "R";
IF /*/Consignment/PlaceOfUnloading/UNLocode is PRESENT
THEN /*/Consignment/PlaceOfUnloading/country = "O" AND 
/*/Consignment/PlaceOfUnloading/location = "O"
ELSE /*/Consignment/PlaceOfUnloading/country = "R" AND  
/*/Consignment/PlaceOfUnloading/location = "R"</t>
  </si>
  <si>
    <t>136</t>
  </si>
  <si>
    <t>C0394</t>
  </si>
  <si>
    <t xml:space="preserve">IF &lt;CONSIGNMENT-LOCATION OF GOODS.Qualifier of identification&gt; is EQUAL to 'Z' 
THEN 
&lt;CONSIGNMENT-LOCATION OF GOODS-ADDRESS&gt; = "R" AND 
&lt;CONSIGNMENT-LOCATION OF GOODS.UN LOCODE&gt; = "N" AND 
&lt;CONSIGNMENT-LOCATION OF GOODS-CUSTOMS OFFICE&gt; = "N" AND 
&lt;CONSIGNMENT-LOCATION OF GOODS-GNSS&gt; = "N" AND 
&lt;CONSIGNMENT-LOCATION OF GOODS-ECONOMIC OPERATOR&gt; = "N" AND 
&lt;CONSIGNMENT-LOCATION OF GOODS.Authorisation number&gt; = "N" AND 
&lt;CONSIGNMENT-LOCATION OF GOODS-CONTACT PERSON&gt; = "O" AND 
&lt;CONSIGNMENT-LOCATION OF GOODS-POSTCODE ADDRESS&gt; = "N" 
ELSE IF &lt;CONSIGNMENT-LOCATION OF GOODS.Qualifier of identification&gt; is EQUAL to 'X' 
THEN 
&lt;CONSIGNMENT-LOCATION OF GOODS-ADDRESS&gt; = "N" AND 
&lt;CONSIGNMENT-LOCATION OF GOODS.UN LOCODE&gt; = "N" AND 
&lt;CONSIGNMENT-LOCATION OF GOODS-CUSTOMS OFFICE&gt; = "N" AND 
&lt;CONSIGNMENT-LOCATION OF GOODS-GNSS&gt; = "N" AND 
&lt;CONSIGNMENT-LOCATION OF GOODS-ECONOMIC OPERATOR&gt; = "R" AND 
&lt;CONSIGNMENT-LOCATION OF GOODS.Authorisation number&gt; = "N" AND 
&lt;CONSIGNMENT-LOCATION OF GOODS-CONTACT PERSON&gt; = "O" AND 
&lt;CONSIGNMENT-LOCATION OF GOODS-POSTCODE ADDRESS&gt; = "N" 
ELSE IF &lt;CONSIGNMENT-LOCATION OF GOODS.Qualifier of identification&gt; is EQUAL to 'Y' 
THEN 
&lt;CONSIGNMENT-LOCATION OF GOODS-ADDRESS&gt; = "N" AND 
&lt;CONSIGNMENT-LOCATION OF GOODS.UN LOCODE&gt; = "N" AND 
&lt;CONSIGNMENT-LOCATION OF GOODS-CUSTOMS OFFICE&gt; = "N" AND 
&lt;CONSIGNMENT-LOCATION OF GOODS-GNSS&gt; = "N" AND 
&lt;CONSIGNMENT-LOCATION OF GOODS-ECONOMIC OPERATOR&gt; = "N" AND 
&lt;CONSIGNMENT-LOCATION OF GOODS.Authorisation number&gt; = "R" AND 
&lt;CONSIGNMENT-LOCATION OF GOODS-CONTACT PERSON&gt; = "O" AND 
&lt;CONSIGNMENT-LOCATION OF GOODS-POSTCODE ADDRESS&gt; = "N" 
ELSE IF &lt;CONSIGNMENT-LOCATION OF GOODS.Qualifier of identification&gt; is EQUAL to 'W' 
THEN 
&lt;CONSIGNMENT-LOCATION OF GOODS-ADDRESS&gt; = "N" AND 
&lt;CONSIGNMENT-LOCATION OF GOODS.UN LOCODE&gt; = "N" AND 
&lt;CONSIGNMENT-LOCATION OF GOODS-CUSTOMS OFFICE&gt; = "N" AND 
&lt;CONSIGNMENT-LOCATION OF GOODS-GNSS&gt; = "R" AND 
&lt;CONSIGNMENT-LOCATION OF GOODS-ECONOMIC OPERATOR&gt; = "N" AND 
&lt;CONSIGNMENT-LOCATION OF GOODS.Authorisation number&gt; = "N" AND 
&lt;CONSIGNMENT-LOCATION OF GOODS-CONTACT PERSON&gt; = "O" AND 
&lt;CONSIGNMENT-LOCATION OF GOODS-POSTCODE ADDRESS&gt; = "N" 
ELSE IF &lt;CONSIGNMENT-LOCATION OF GOODS.Qualifier of identification&gt; is EQUAL to 'V' 
THEN 
&lt;CONSIGNMENT-LOCATION OF GOODS-ADDRESS&gt; = "N" AND 
&lt;CONSIGNMENT-LOCATION OF GOODS.UN LOCODE&gt; = "N" AND 
&lt;CONSIGNMENT-LOCATION OF GOODS-CUSTOMS OFFICE&gt; = "R" AND 
&lt;CONSIGNMENT-LOCATION OF GOODS-GNSS&gt; = "N" AND 
&lt;CONSIGNMENT-LOCATION OF GOODS-ECONOMIC OPERATOR&gt; = "N" AND 
&lt;CONSIGNMENT-LOCATION OF GOODS.Authorisation number&gt; = "N" AND 
&lt;CONSIGNMENT-LOCATION OF GOODS-CONTACT PERSON&gt; = "N" AND 
&lt;CONSIGNMENT-LOCATION OF GOODS-POSTCODE ADDRESS&gt; = "N" 
ELSE IF &lt;CONSIGNMENT-LOCATION OF GOODS.Qualifier of identification&gt; is EQUAL to 'U' 
THEN 
&lt;CONSIGNMENT-LOCATION OF GOODS-ADDRESS&gt; = "N" AND 
&lt;CONSIGNMENT-LOCATION OF GOODS.UN LOCODE&gt; = "R" AND 
&lt;CONSIGNMENT-LOCATION OF GOODS-CUSTOMS OFFICE&gt; = "N" AND 
&lt;CONSIGNMENT-LOCATION OF GOODS-GNSS&gt; = "N"AND 
&lt;CONSIGNMENT-LOCATION OF GOODS-ECONOMIC OPERATOR&gt; = "N" AND 
&lt;CONSIGNMENT-LOCATION OF GOODS.Authorisation number&gt; = "N" AND 
&lt;CONSIGNMENT-LOCATION OF GOODS-CONTACT PERSON&gt; = "O" AND 
&lt;CONSIGNMENT-LOCATION OF GOODS-POSTCODE ADDRESS&gt; = "N" 
ELSE IF &lt;CONSIGNMENT-LOCATION OF GOODS.Qualifier of identification&gt; is EQUAL to 'T' 
THEN 
&lt;CONSIGNMENT-LOCATION OF GOODS-ADDRESS&gt; = "N" AND 
&lt;CONSIGNMENT-LOCATION OF GOODS.UN LOCODE&gt; = "N" AND 
&lt;CONSIGNMENT-LOCATION OF GOODS-CUSTOMS OFFICE&gt; = "N" AND 
&lt;CONSIGNMENT-LOCATION OF GOODS-GNSS&gt; = "N" AND 
&lt;CONSIGNMENT-LOCATION OF GOODS-ECONOMIC OPERATOR&gt; = "N" AND 
&lt;CONSIGNMENT-LOCATION OF GOODS.Authorisation number&gt; = "N" AND 
&lt;CONSIGNMENT-LOCATION OF GOODS-CONTACT PERSON&gt; = "O" AND 
&lt;CONSIGNMENT-LOCATION OF GOODS-POSTCODE ADDRESS&gt; = "R" </t>
  </si>
  <si>
    <t>IF /*/Consignment/LocationOfGoods/qualifierOfIdentification is EQUAL to 'Z'
THEN
/*/Consignment/LocationOfGoods/Address = "R"
AND /*/Consignment/LocationOfGoods/authorisationNumber = "N"
AND /*/Consignment/LocationOfGoods/UNLocode = "N"
AND /*/Consignment/LocationOfGoods/CustomsOffice = "N"
AND /*/Consignment/LocationOfGoods/GNSS = "N"
AND /*/Consignment/LocationOfGoods/EconomicOperator = "N"
AND /*/Consignment/LocationOfGoods/ContactPerson = "O"
AND /*/Consignment/LocationOfGoods/PostcodeAddress = "N"
ELSE IF /*/Consignment/LocationOfGoods/qualifierOfIdentification is EQUAL to 'X'
THEN
/*/Consignment/LocationOfGoods/EconomicOperator = "R"
AND /*/Consignment/LocationOfGoods/UNLocode = "N"
AND /*/Consignment/LocationOfGoods/CustomsOffice = "N"
AND /*/Consignment/LocationOfGoods/GNSS = "N"
AND /*/Consignment/LocationOfGoods/authorisationNumber = "N"
AND /*/Consignment/LocationOfGoods/Address = "N"
AND /*/Consignment/LocationOfGoods/ContactPerson = "O"
AND /*/Consignment/LocationOfGoods/PostcodeAddress = "N"
ELSE IF /*/Consignment/LocationOfGoods/qualifierOfIdentification is EQUAL to 'Y'
THEN
/*/Consignment/LocationOfGoods/authorisationNumber = "R"
AND /*/Consignment/LocationOfGoods/UNLocode = "N"
AND /*/Consignment/LocationOfGoods/CustomsOffice = "N"
AND /*/Consignment/LocationOfGoods/GNSS = "N"
AND /*/Consignment/LocationOfGoods/EconomicOperator = "N"
AND /*/Consignment/LocationOfGoods/Address = "N"
AND /*/Consignment/LocationOfGoods/ContactPerson = "O"
AND /*/Consignment/LocationOfGoods/PostcodeAddress = "N"
ELSE IF /*/Consignment/LocationOfGoods/qualifierOfIdentification is EQUAL to 'W'
THEN
/*/Consignment/LocationOfGoods/GNSS = "R"
AND /*/Consignment/LocationOfGoods/UNLocode = "N"
AND /*/Consignment/LocationOfGoods/CustomsOffice = "N"
AND /*/Consignment/LocationOfGoods/EconomicOperator = "N"
AND /*/Consignment/LocationOfGoods/authorisationNumber = "N"
AND /*/Consignment/LocationOfGoods/Address = "N"
AND /*/Consignment/LocationOfGoods/ContactPerson = "O"
AND /*/Consignment/LocationOfGoods/PostcodeAddress = "N"
ELSE IF /*/Consignment/LocationOfGoods/qualifierOfIdentification is EQUAL to 'V'
THEN
/*/Consignment/LocationOfGoods/CustomsOffice = "R"
AND /*/Consignment/LocationOfGoods/UNLocode = "N"
AND /*/Consignment/LocationOfGoods/GNSS = "N"
AND /*/Consignment/LocationOfGoods/EconomicOperator = "N"
AND /*/Consignment/LocationOfGoods/authorisationNumber = "N"
AND /*/Consignment/LocationOfGoods/Address = "N"
AND /*/Consignment/LocationOfGoods/ContactPerson = "N"
AND /*/Consignment/LocationOfGoods/PostcodeAddress = "N"
ELSE IF /*/Consignment/LocationOfGoods/qualifierOfIdentification is EQUAL to 'U'
THEN
/*/Consignment/LocationOfGoods/UNLocode = "R"
AND/*/Consignment/LocationOfGoods/CustomsOffice = "N"
AND/*/Consignment/LocationOfGoods/GNSS = "N"
AND/*/Consignment/LocationOfGoods/authorisationNumber = "N"
AND/*/Consignment/LocationOfGoods/EconomicOperator = "N"
AND/*/Consignment/LocationOfGoods/Address = "N"
AND /*/Consignment/LocationOfGoods/ContactPerson = "O"
AND /*/Consignment/LocationOfGoods/PostcodeAddress = "N"
ELSE IF /*/Consignment/LocationOfGoods/qualifierOfIdentification is EQUAL to 'T'
THEN
/*/Consignment/LocationOfGoods/Address = "N"
AND /*/Consignment/LocationOfGoods/authorisationNumber = "N"
AND /*/Consignment/LocationOfGoods/UNLocode = "N"
AND /*/Consignment/LocationOfGoods/CustomsOffice = "N"
AND /*/Consignment/LocationOfGoods/GNSS = "N"
AND /*/Consignment/LocationOfGoods/EconomicOperator = "N"
AND /*/Consignment/LocationOfGoods/ContactPerson = "O"
AND /*/Consignment/LocationOfGoods/PostcodeAddress = "R"</t>
  </si>
  <si>
    <t>#complex
#externalDomain
#nationalDomain</t>
  </si>
  <si>
    <t>137</t>
  </si>
  <si>
    <t>C0396</t>
  </si>
  <si>
    <t>IF &lt;CONSIGNMENT-INCIDENT.Code&gt; is EQUAL to ‘2’ 
THEN &lt;CONSIGNMENT-INCIDENT-TRANSPORT EQUIPMENT.Number of seals&gt; = "R"
ELSE &lt;CONSIGNMENT-INCIDENT-TRANSPORT EQUIPMENT.Number of seals&gt; = "O"</t>
  </si>
  <si>
    <t>IF /*/Consignment/Incident/code is EQUAL to ‘2’ 
THEN /*/Consignment/Incident/TransportEquipment/numberOfSeals = "R"
ELSE /*/Consignment/Incident/TransportEquipment/numberOfSeals = "O"</t>
  </si>
  <si>
    <t>138</t>
  </si>
  <si>
    <t>C0400</t>
  </si>
  <si>
    <t>IF &lt;COUNTRY-ACTION-UNAVAILABILITY.Type&gt; is EQUAL to ‘S’ 
THEN &lt;COUNTRY-ACTION-UNAVAILABILITY.End date and time&gt; = "R"
ELSE &lt;COUNTRY-ACTION-UNAVAILABILITY.End date and time&gt; = "O"</t>
  </si>
  <si>
    <t>IF /*/Country/Action/Unavailability/type is EQUAL to ‘S’
THEN /*/Country/Action/Unavailability/endDateAndTime = "R"
ELSE /*/Country/Action/Unavailability/endDateAndTime = "O"</t>
  </si>
  <si>
    <t>139</t>
  </si>
  <si>
    <t>C0403</t>
  </si>
  <si>
    <t>IF &lt;TRANSIT OPERATION.Additional declaration type&gt; is EQUAL to “D” 
THEN &lt;CONSIGNMENT-PLACE OF LOADING&gt; = “O”
ELSE &lt;CONSIGNMENT-PLACE OF LOADING&gt; = “R”</t>
  </si>
  <si>
    <t xml:space="preserve">IF /*/TransitOperation/additionalDeclarationType is EQUAL to “D” 
THEN /*/Consignment/PlaceOfLoading = “O”
ELSE /*/Consignment/PlaceOfLoading = “R”
</t>
  </si>
  <si>
    <t xml:space="preserve">
#preLodged
#externalDomain
 </t>
  </si>
  <si>
    <t>140</t>
  </si>
  <si>
    <t>C0404</t>
  </si>
  <si>
    <t>IF &lt;CC015C-CONSIGNMENT-PLACE OF LOADING&gt; is PRESENT OR 
&lt;CC013C-CONSIGNMENT-PLACE OF LOADING&gt; is PRESENT 
THEN &lt;CC170C-CONSIGNMENT-PLACE OF LOADING&gt; = “O”
ELSE &lt;CC170C-CONSIGNMENT-PLACE OF LOADING&gt; = “R”</t>
  </si>
  <si>
    <t xml:space="preserve">IF (/CC015C/Consignment/PlaceOfLoading is PRESENT OR /CC013C/Consignment/PlaceOfLoading is PRESENT) 
THEN /CC170C/Consignment/PlaceOfLoading = “O”
ELSE /CC170C/Consignment/PlaceOfLoading = “R”
</t>
  </si>
  <si>
    <t>#crossIEs 
#externalDomain</t>
  </si>
  <si>
    <t>141</t>
  </si>
  <si>
    <t>C0411</t>
  </si>
  <si>
    <t xml:space="preserve">IF &lt;TRANSIT OPERATION.Declaration type&gt; is EQUAL to 'TIR' 
THEN &lt;TRANSIT OPERATION.TIR carnet number&gt; = "R" 
ELSE &lt;TRANSIT OPERATION.TIR carnet number&gt; = "N"
</t>
  </si>
  <si>
    <t xml:space="preserve">IF /*/TransitOperation/declarationType is EQUAL to 'TIR' 
THEN /*/TransitOperation/TIRCarnetNumber = "R"
ELSE /*/TransitOperation/TIRCarnetNumber = "N"
</t>
  </si>
  <si>
    <t>142</t>
  </si>
  <si>
    <t>C0417</t>
  </si>
  <si>
    <t xml:space="preserve">IF &lt;GUARANTEE-GUARANTEE REFERENCE-INVALID GUARANTEE REASON.Code&gt; is EQUAL to ‘G01’ 
THEN &lt;GUARANTEE-GUARANTEE REFERENCE-CUSTOMS OFFICE OF GUARANTEE&gt; = "O" 
ELSE &lt;GUARANTEE-GUARANTEE REFERENCE-CUSTOMS OFFICE OF GUARANTEE&gt; = "R"
</t>
  </si>
  <si>
    <t xml:space="preserve">IF /*/Guarantee/GuaranteeReference/InvalidGuaranteeReason/code&gt; is EQUAL to ‘G01’ 
THEN /*/Guarantee/GuaranteeReference/CustomsOfficeOfGuarantee = "O" 
ELSE /*/Guarantee/GuaranteeReference/CustomsOfficeOfGuarantee = "R"
</t>
  </si>
  <si>
    <t>143</t>
  </si>
  <si>
    <t>C0440</t>
  </si>
  <si>
    <t xml:space="preserve">IF &lt;CC043C-CONSIGNMENT-TRANSPORT EQUIPMENT.Number of seals&gt; is NOT EQUAL to '0' 
OR &lt;CC043C-CONSIGNMENT-INCIDENT-TRANSPORT EQUIPMENT.Number of seals&gt; is NOT EQUAL to '0' 
THEN &lt;CC044C-UNLOADING REMARK.State of seals&gt; = "R" 
ELSE &lt;CC044C-UNLOADING REMARK.State of seals&gt; = "N" 
</t>
  </si>
  <si>
    <t xml:space="preserve">IF /CC043C/Consignment/TransportEquipment/numberOfSeals is NOT EQUAL to '0' 
OR /CC043C/Consignment/Incident/TransportEquipment/numberOfSeals is NOT EQUAL to '0' 
THEN /CC044C/UnloadingRemark/stateOfSeals = "R" 
ELSE /CC044C/UnloadingRemark/stateOfSeals = "N" </t>
  </si>
  <si>
    <t>#incident
#crossIEs
#externalDomain</t>
  </si>
  <si>
    <t>144</t>
  </si>
  <si>
    <t>C0451</t>
  </si>
  <si>
    <t>IF &lt;CC060C-TYPE OF CONTROLS.Type&gt; is EQUAL to '50'
THEN &lt;CC060C-TYPE OF CONTROLS.Text&gt; = "R"
ELSE &lt;CC500C-TYPE OF CONTROLS.Text&gt; = "O"</t>
  </si>
  <si>
    <t>IF /CC060C/TypeOfControls/type is EQUAL to '50'
THEN /CC060C/TypeOfControls/text = "R"
ELSE /CC060C/TypeOfControls/text = "O"</t>
  </si>
  <si>
    <t>145</t>
  </si>
  <si>
    <t>C0452</t>
  </si>
  <si>
    <t xml:space="preserve">IF &lt;CC060C-TRANSIT OPERATION.Notification type&gt; is in SET {1, 2}
THEN &lt;CC060C-TYPE OF CONTROLS&gt; = "N"
ELSE &lt;CC060C-TYPE OF CONTROLS&gt; = "R"
</t>
  </si>
  <si>
    <t>IF /CC060C/TransitOperation/notificationType is in SET {1, 2}
THEN /CC060C/TypeOfControls = "N"
ELSE /CC060C/TypeOfControls = "R"</t>
  </si>
  <si>
    <t>146</t>
  </si>
  <si>
    <t>C0455</t>
  </si>
  <si>
    <t>IF &lt;CC060C-TransitOperation.Notification type&gt; is EQUAL to '1'
THEN &lt;CC060C-REQUESTED DOCUMENT&gt; = "R"
ELSE IF &lt;CC060C-TRANSIT OPERATION.Notification type&gt; is EQUAL to '0'
THEN &lt;CC060C-REQUESTED DOCUMENT&gt; = "O"
ELSE &lt;CC060C-REQUESTED DOCUMENT&gt; = "N"</t>
  </si>
  <si>
    <t>IF /CC060C/TransitOperation/notificationType is EQUAL to '1'
THEN /CC060C/RequestedDocument = "R"
ELSE IF /CC060C/TransitOperation/notificationType is EQUAL to '0'
THEN /CC060C/RequestedDocument = "O"
ELSE /CC060C/RequestedDocument = "N"</t>
  </si>
  <si>
    <t>147</t>
  </si>
  <si>
    <t>C0460</t>
  </si>
  <si>
    <t>IF &lt;CONSIGNMENT-INCIDENT-LOCATION.Qualifier of identification&gt; is EQUAL to 'W' 
THEN
&lt;CONSIGNMENT-INCIDENT-LOCATION-GNSS&gt; = "R" AND 
&lt;CONSIGNMENT-INCIDENT-LOCATION.UN LOCODE&gt; = "N" AND 
&lt;CONSIGNMENT-INCIDENT-LOCATION -ADDRESS&gt; = "N"
ELSE IF &lt;CONSIGNMENT-INCIDENT-LOCATION.Qualifier of identification&gt; is EQUAL to 'U' 
THEN
&lt;CONSIGNMENT-INCIDENT-LOCATION.UN LOCODE&gt;= "R" AND 
&lt;CONSIGNMENT-INCIDENT-LOCATION-GNSS&gt; = "N" AND 
&lt;CONSIGNMENT-INCIDENT-LOCATION-ADDRESS&gt; = "N"
ELSE IF &lt;CONSIGNMENT-INCIDENT-LOCATION.Qualifier of identification&gt; is EQUAL to 'Z' 
THEN
&lt;CONSIGNMENT-INCIDENT-LOCATION-ADDRESS&gt; = "R" AND 
&lt;CONSIGNMENT-INCIDENT-LOCATION.UN LOCODE&gt; = "N" AND 
&lt;CONSIGNMENT-INCIDENT-LOCATION-GNSS&gt; = "N"</t>
  </si>
  <si>
    <t>IF /*/Consignment/Incident/Location/qualifierOfIdentification is EQUAL to 'W'
THEN 
/*/Consignment/Incident/Location/GNSS = "R" AND 
/*/Consignment/Incident/Location/UNLocode = "N" AND 
/*/Consignment/Incident/Location/Address = "N"
ELSE IF /*/Consignment/Incident/Location/qualifierOfIdentification is EQUAL to 'U' 
THEN 
/*/Consignment/Incident/Location/UNLocode = "R" AND 
/*/Consignment/Incident/Location/GNSS = "N" AND 
/*/Consignment/Incident/Location/Address = "N"
ELSE IF /*/Consignment/Incident/Location/qualifierOfIdentification is EQUAL to 'Z' 
THEN
/*/Consignment/Incident/Location/Address = "R" AND 
/*/Consignment/Incident/Location/UNLocode = "N" AND
/*/Consignment/Incident/Location/GNSS = "N"</t>
  </si>
  <si>
    <t>148</t>
  </si>
  <si>
    <t>C0461</t>
  </si>
  <si>
    <t>IF Message type of the rejected message is in SET CL385 (MessageTypeWithoutHeader)
THEN &lt;CD906C-HEADER&gt; = "N"
ELSE &lt;CD906C-HEADER&gt; = "R"</t>
  </si>
  <si>
    <t xml:space="preserve">IF Message type of the rejected message is in SET CL385 
THEN /CD906C/Header = "N" 	
ELSE /CD906C/Header = "R"
</t>
  </si>
  <si>
    <t>#checkByRecipientNotPossible 
#commonDomain</t>
  </si>
  <si>
    <t>149</t>
  </si>
  <si>
    <t>C0466</t>
  </si>
  <si>
    <t>IF &lt;TRANSIT OPERATION.Request rejection reason code&gt; is PRESENT
THEN  
&lt;CUSTOMS OFFICE OF TRANSIT (DECLARED)&gt; = "N" AND 
&lt;CUSTOMS OFFICE OF EXIT FOR TRANSIT (DECLARED)&gt; = "N" AND 
&lt;RISK ANALYSIS IDENTIFICATION&gt; = "N" AND 
&lt;TRANSIT OPERATION.TIR Carnet number&gt; = "N" AND 
&lt;TRANSIT OPERATION.Specific circumstance indicator&gt; = "N" AND no validation of other conditions is performed
ELSE  the optionality of 
&lt;CUSTOMS OFFICE OF TRANSIT (DECLARED)&gt; will be derived from other conditions AND 
&lt;CUSTOMS OFFICE OF EXIT FOR TRANSIT (DECLARED)&gt; will be derived from other conditions AND 
&lt;RISK ANALYSIS IDENTIFICATION&gt; will be derived from other conditions AND 
&lt;TRANSIT OPERATION.TIR Carnet number&gt; will be derived from other conditions AND 
&lt;TRANSIT OPERATION.Specific circumstance indicator&gt; will be derived from other conditions</t>
  </si>
  <si>
    <t>IF/*/TransitOperation/requestRejectionReasonCode is PRESENT
THEN /*/CustomsOfficeOfTransitDeclared = "N"
AND /*/CustomsOfficeOfExitForTransitDeclared = “N"
AND /*/RiskAnalysisIdentification = "N"
AND /*/TransitOperation/tirCarnetNumber = "N"
AND /*/TransitOperation/specificCircumstanceIndicator = "N"
AND no validation of other conditions is performed
ELSE the optionality of 
/*/CustomsOfficeOfTransitDeclared will be derived from other conditions AND
/*/CustomsOfficeOfExitForTransitDeclared will be derived from other conditions AND
/*/RiskAnalysisIdentification will be derived from other conditions AND
/*/TransitOperation/tirCarnetNumber will be derived from other conditions AND
/*/TransitOperation/specificCircumstanceIndicator will be derived from other conditions</t>
  </si>
  <si>
    <t xml:space="preserve">
#positiveNegativeIE
#commonDomain</t>
  </si>
  <si>
    <t>150</t>
  </si>
  <si>
    <t>C0467</t>
  </si>
  <si>
    <t>IF &lt;CC028C-TRANSIT OPERATION.Declaration acceptance date&gt; is PRESENT
THEN
&lt;TRANSIT OPERATION.MRN&gt; = "R" AND
&lt;TRANSIT OPERATION.LRN&gt; = "N"
ELSE &lt;TRANSIT OPERATION.MRN&gt; = "N" AND
&lt;TRANSIT OPERATION.LRN&gt; = "R"</t>
  </si>
  <si>
    <t>IF /CC028C/TransitOperation/declarationAcceptanceDate&gt; is PRESENT
THEN
/*/TransitOperation/MRN = "R" AND
/*/TransitOperation/LRN = "N"
ELSE /*/TransitOperation/MRN = "N" AND
/*/TransitOperation/LRN = "R"</t>
  </si>
  <si>
    <t>151</t>
  </si>
  <si>
    <t>C0489</t>
  </si>
  <si>
    <t>IF the country code (first two characters) in the &lt;CC029C-CUSTOMS OFFICE OF DEPARTURE.Reference number&gt; is in SET CL147 (CountryCustomsSecurityAgreementArea)
THEN &lt;CC029C-CONSIGNMENT-LOCATION OF GOODS&gt; = "O"
ELSE &lt;CC029C-CONSIGNMENT-LOCATION OF GOODS&gt; = "R"</t>
  </si>
  <si>
    <t>IF the first two characters of the /CC029C/CustomsOfficeOfDeparture/referenceNumber is in SET CL147 
THEN /CC029C/Consignment/LocationOfGoods = "O"
ELSE /CC029C/Consignment/LocationOfGoods = "R"</t>
  </si>
  <si>
    <t>152</t>
  </si>
  <si>
    <t>C0492</t>
  </si>
  <si>
    <t xml:space="preserve">IF &lt;TRANSIT OPERATION.Rejection code&gt; is EQUAL to '4'
THEN &lt;TRANSIT OPERATION.Rejection reason&gt; = "R"
ELSE &lt;TRANSIT OPERATION.Rejection reason&gt; = "O"
</t>
  </si>
  <si>
    <t xml:space="preserve">IF /*/TransitOperation/rejectionCode is EQUAL to '4'
THEN /*/TransitOperation/rejectionReason = "R"
ELSE /*/TransitOperation/rejectionReason = "O"
</t>
  </si>
  <si>
    <t>153</t>
  </si>
  <si>
    <t>C0502</t>
  </si>
  <si>
    <t xml:space="preserve"> IF &lt;CONSIGNMENT.Reference number UCR&gt; is PRESENT
        THEN &lt;CONSIGNMENT-HOUSE CONSIGNMENT.Reference number 
        UCR&gt; = "N" AND
        &lt;CONSIGNMENT-HOUSE CONSIGNMENT-CONSIGNMENT 
        ITEM.Reference number UCR&gt; = "N"
ELSE IF &lt;CONSIGNMENT-HOUSE CONSIGNMENT.Reference number UCR&gt; is PRESENT
       THEN &lt;CONSIGNMENT-HOUSE CONSIGNMENT-CONSIGNMENT 
       ITEM.Reference number UCR&gt; = "N"
ELSE IF (&lt;CONSIGNMENT-TRANSPORT DOCUMENT&gt; is PRESENT OR 
&lt;CONSIGNMENT-HOUSE CONSIGNMENT-TRANSPORT DOCUMENT&gt; is PRESENT)
        THEN &lt;CONSIGNMENT-HOUSE CONSIGNMENT-CONSIGNMENT 
         ITEM.Reference number UCR&gt; = "O" 
ELSE 
&lt;CONSIGNMENT-HOUSE CONSIGNMENT-CONSIGNMENT ITEM.Reference number UCR&gt; = "R"
</t>
  </si>
  <si>
    <t xml:space="preserve">IF /*/Consignment/referenceNumberUCR is PRESENT
        THEN /*/Consignment/HouseConsignment/referenceNumberUCR = "N" AND
        /*/Consignment/HouseConsignment/ConsignmentItem/referenceNumberUCR 
        = "N"
ELSE IF /*/Consignment/HouseConsignment/referenceNumberUCR is PRESENT
       THEN 
        /*/Consignment/HouseConsignment/ConsignmentItem/referenceNumberUCR 
       = "N"
ELSE IF (/*/Consignment/TransportDocument is PRESENT OR
/*/Consignment/HouseConsignment/TransportDocument is PRESENT)
       THEN 
       /*/Consignment/HouseConsignment/ConsignmentItem/referenceNumberUCR 
       = "O" 
ELSE
/*/Consignment/HouseConsignment/ConsignmentItem/referenceNumberUCR= "R" 
</t>
  </si>
  <si>
    <t>154</t>
  </si>
  <si>
    <t>C0505</t>
  </si>
  <si>
    <t>IF &lt;HOLDER OF THE TRANSIT PROCEDURE-ADDRESS.Country&gt; is in SET CL505(CountryWithoutZip)
THEN &lt;HOLDER OF THE TRANSIT PROCEDURE-ADDRESS.Postcode&gt; = "O"
ELSE &lt;HOLDER OF THE TRANSIT PROCEDURE-ADDRESS.Postcode&gt; = "R";
IF &lt;CONSIGNMENT-CONSIGNOR-ADDRESS.Country&gt; is in SET CL505 (CountryWithoutZip)
THEN &lt;CONSIGNMENT-CONSIGNOR-ADDRESS.Postcode&gt; = "O"
ELSE &lt;CONSIGNMENT-CONSIGNOR-ADDRESS.Postcode&gt; = "R";
IF &lt;CONSIGNMENT-CONSIGNEE-ADDRESS.Country&gt; is in SET CL505 (CountryWithoutZip)
THEN &lt;CONSIGNMENT-CONSIGNEE-ADDRESS.Postcode&gt; = "O"
ELSE &lt;CONSIGNMENT-CONSIGNEE-ADDRESS.Postcode&gt; = "R";
IF &lt;CONSIGNMENT-INCIDENT-LOCATION.Country&gt; is in SET CL505 (CountryWithoutZip)
THEN &lt;CONSIGNMENT-INCIDENT-LOCATION-ADDRESS.Postcode&gt; = "O"
ELSE &lt;CONSIGNMENT-INCIDENT-LOCATION-ADDRESS.Postcode&gt; = "R";
IF &lt;CONSIGNMENT-LOCATION OF GOODS-ADDRESS.Country&gt; is in SET CL505 (CountryWithoutZip)
THEN &lt;CONSIGNMENT-LOCATION OF GOODS-ADDRESS.Postcode&gt; = "O"
ELSE &lt;CONSIGNMENT-LOCATION OF GOODS-ADDRESS.Postcode&gt; = "R";
IF &lt;CONSIGNMENT-HOUSE CONSIGNMENT-CONSIGNOR-ADDRESS.Country&gt; is in SET CL505
(CountryWithoutZip)
THEN &lt;CONSIGNMENT-HOUSE CONSIGNMENT-CONSIGNOR-ADDRESS.Postcode&gt; = "O"
ELSE &lt;CONSIGNMENT-HOUSE CONSIGNMENT-CONSIGNOR-ADDRESS.Postcode&gt; = "R";
IF &lt;CONSIGNMENT-HOUSE CONSIGNMENT-CONSIGNEE-ADDRESS.Country&gt; is in SET CL505
(CountryWithoutZip)
THEN &lt;CONSIGNMENT-HOUSE CONSIGNMENT-CONSIGNEE-ADDRESS.Postcode&gt; = "O"
ELSE &lt;CONSIGNMENT-HOUSE CONSIGNMENT-CONSIGNEE-ADDRESS.Postcode&gt; = "R";
IF &lt;GUARANTOR-ADDRESS.Country&gt; is in SET CL505 (CountryWithoutZip)
THEN &lt;GUARANTOR-ADDRESS.Postcode&gt; = "O"
ELSE &lt;GUARANTOR-ADDRESS.Postcode&gt; = "R";
IF &lt;GUARANTEE REFERENCE-GUARANTOR-ADDRESS.Country&gt; is in SET CL505
(CountryWithoutZip)
THEN &lt;GUARANTEE REFERENCE-GUARANTOR-ADDRESS.Postcode&gt; = "O"
ELSE &lt;GUARANTEE REFERENCE-GUARANTOR-ADDRESS.Postcode&gt; = "R";
IF &lt;GUARANTEE REFERENCE-GUARANTOR-AGENT IN COUNTRY OF COMPETENT AYTHORITY-ADDRESS.Country&gt; is in SET CL505 (CountryWithoutZip)
THEN &lt;GUARANTEE REFERENCE-GUARANTOR-AGENT IN COUNTRY OF COMPETENT AYTHORITY-ADDRESS.Postcode&gt; = "O"
ELSE &lt;GUARANTEE REFERENCE-GUARANTOR-AGENT IN COUNTRY OF COMPETENT AYTHORITY-ADDRESS.Postcode&gt; = "R";
IF &lt;GUARANTEE REFERENCE-OWNER-ADDRESS.Country&gt; is in SET CL505 (CountryWithoutZip)
THEN &lt;GUARANTEE REFERENCE-OWNER-ADDRESS.Postcode&gt; = "O"
ELSE &lt;GUARANTEE REFERENCE-OWNER-ADDRESS.Postcode&gt; = "R";
IF &lt;CONSIGNMENT-CONSIGNEE (ACTUAL)-ADDRESS.Country&gt; is in SET CL505
(CountryWithoutZip)
THEN &lt;CONSIGNMENT-CONSIGNEE(ACTUAL)-ADDRESS.Postcode&gt; = "O"
ELSE &lt;CONSIGNMENT-CONSIGNEE(ACTUAL)-ADDRESS.Postcode&gt; = "R"</t>
  </si>
  <si>
    <t>IF /*/HolderOfTheTransitProcedure/Address/country is in SET CL505
THEN /*/HolderOfTheTransitProcedure/Address/postcode = "O"
ELSE /*/HolderOfTheTransitProcedure/Address/postcode = "R";
IF /*/Consignment/Consignor/Address/country is in SET CL505
THEN /*/Consignment/Consignor/Address/postcode = "O"
ELSE /*/Consignment/Consignor/Address/postcode = "R";
IF /*/Consignment/Consignee/Address/country is in SET CL505
THEN /*/Consignment/Consignee/Address/postcode = "O"
ELSE /*/Consignment/Consignee/Address/postcode = "R";
IF /*/Consignment/Incident/Location/country is in SET CL505
THEN /*/Consignment/Incident/Location/Address/postcode = "O"
ELSE /*/Consignment/Incident/Location/Address/postcode = "R";
IF /*/Consignment/LocationOfGoods/Address/country is in SET CL505
THEN /*/Consignment/LocationOfGoods/Address/postcode = "O"
ELSE /*/Consignment/LocationOfGoods/Address/postcode = "R";
IF /*/Consignment/HouseConsignment/Consignor/Address/country is in SET CL505
THEN /*/Consignment/HouseConsignment/Consignor/Address/postcode = "O"
ELSE /*/Consignment/HouseConsignment/Consignor/Address/postcode = "R";
IF /*/Consignment/HouseConsignment/Consignee/Address/country is in SET CL505
THEN /*/Consignment/HouseConsignment/Consignee/Address/postcode = "O"
ELSE /*/Consignment/HouseConsignment/Consignee/Address/postcode = "R";
IF /*/Guarantor/Address/country is in SET CL505
THEN /*/Guarantor/Address/postcode = "O"
ELSE /*/Guarantor/Address/postcode = "R";
IF /*/GuaranteeReference/Guarantor/Address/country is in SET CL505
THEN /*/GuaranteeReference/Guarantor/Address/postcode = "O"
ELSE /*/GuaranteeReference/Guarantor/Address/postcode = "R";
IF /*/GuaranteeReference/Guarantor/AgentInCountryOfCompetentAuthority/Address/country is in SET CL505
THEN /*/GuaranteeReference/Guarantor/AgentInCountryOfCompetentAuthority/Address/postcode = "O"
ELSE /*/GuaranteeReference/Guarantor/AgentInCountryOfCompetentAuthority/Address/postcode = "R";
IF /*/GuaranteeReference/Owner/Address/country is in SET CL505
THEN /*/GuaranteeReference/Owner/Address/postcode = "O"
ELSE /*/GuaranteeReference/Owner/Address/postcode = "R";
IF /*/Consignment/ConsigneeActual/Address/country is in SET CL505
THEN /*/Consignment/ConsigneeActual/Address/postcode = "O"
ELSE /*/Consignment/ConsigneeActual/Address/postcode = "R"</t>
  </si>
  <si>
    <t>#incident
#complex
#allDomains</t>
  </si>
  <si>
    <t>155</t>
  </si>
  <si>
    <t>C0511</t>
  </si>
  <si>
    <t xml:space="preserve">IF &lt;Message type&gt; is in SET CL610 (MessageWithCorrelationIdentifier)
  THEN &lt;Correlation identifier&gt; = "R"
ELSE IF &lt;Message type&gt; is in SET CL385 (MessageTypeWithoutHeader)
  THEN &lt;Correlation identifier&gt; = "N"
ELSE &lt;Correlation identifier&gt; = "O"
</t>
  </si>
  <si>
    <t xml:space="preserve">IF /*/messageType is in SET CL610
  THEN /*/correlationIdentifier = "R" 
ELSE IF /*/messageType is in SET CL385
  THEN /*/correlationIdentifier = "N"
ELSE /*/correlationIdentifier = "O"
</t>
  </si>
  <si>
    <t>156</t>
  </si>
  <si>
    <t>C0531</t>
  </si>
  <si>
    <t>IF &lt;TRANSIT OPERATION.Security&gt; is in SET {1,2,3} 
AND &lt;CONSIGNMENT.Mode of transport at the border&gt; is EQUAL to ‘4’
THEN 
&lt;CONSIGNMENT-ACTIVE BORDER TRANSPORT MEANS.Conveyance reference number&gt; = "R"
ELSE 
&lt;CONSIGNMENT-ACTIVE BORDER TRANSPORT MEANS.Conveyance reference number&gt; = "O"</t>
  </si>
  <si>
    <t xml:space="preserve">IF /*/TransitOperation/security is in SET {1,2,3} 
AND /*/Consignment/modeOfTransportAtTheBorder is EQUAL to ‘4’
THEN /*/Consignment/ActiveBorderTransportMeans/conveyanceReferenceNumber = "R"
ELSE /*/Consignment/ActiveBorderTransportMeans/conveyanceReferenceNumber = "O"
</t>
  </si>
  <si>
    <t xml:space="preserve">#air
#modeOfTransport
#allDomains
 </t>
  </si>
  <si>
    <t>157</t>
  </si>
  <si>
    <t>C0542</t>
  </si>
  <si>
    <t xml:space="preserve">IF &lt;TRANSIT OPERATION.Security&gt; is EQUAL to '0' AND &lt;TRANSIT OPERATION. Reduced dataset indicator&gt; is EQUAL to '1'
THEN
&lt;CONSIGNMENT-CONSIGNOR&gt; = "N" AND
&lt;CONSIGNMENT-HOUSE CONSIGNMENT-CONSIGNOR&gt; = "N"
ELSE
      IF &lt;CONSIGNMENT-CONSIGNOR&gt; is PRESENT
      THEN
          &lt;CONSIGNMENT-HOUSE CONSIGNMENT-CONSIGNOR&gt; = "N"
      ELSE &lt;CONSIGNMENT-HOUSE CONSIGNMENT-CONSIGNOR&gt; = "O"
</t>
  </si>
  <si>
    <t>IF /*/TransitOperation/security is EQUAL to '0' AND /*/TransitOperation/reducedDatasetIndicator is EQUAL to '1'
THEN
/*/Consignment/Consignor = "N" AND /*/Consignment/HouseConsignment/Consignor = "N"
ELSE
      IF /*/Consignment/Consignor is PRESENT
      THEN /*/Consignment/HouseConsignment/Consignor = "N"
     	       ELSE /*/Consignment/HouseConsignment/Consignor = "O"</t>
  </si>
  <si>
    <t>158</t>
  </si>
  <si>
    <t>C0569</t>
  </si>
  <si>
    <t>IF &lt;CONSIGNMENT-INCIDENT-TRANSPORT EQUIPMENT.Number of seals&gt; is GREATER than '0'
THEN &lt;CONSIGNMENT-INCIDENT-TRANSPORT EQUIPMENT-SEAL&gt; = "R"
ELSE&lt;CONSIGNMENT-INCIDENT-TRANSPORT EQUIPMENT-SEAL&gt; = "N";
IF &lt;CONSIGNMENT-TRANSPORT EQUIPMENT.Number of seals&gt; is GREATER than '0'
THEN &lt;CONSIGNMENT-TRANSPORT EQUIPMENT-SEAL&gt; = "R"
ELSE &lt;CONSIGNMENT-TRANSPORT EQUIPMENT-SEAL&gt; = "N"</t>
  </si>
  <si>
    <t>IF /*/Consignment/Incident/TransportEquipment/numberOfSeals is GREATER than '0'
THEN
/*/Consignment/Incident/TransportEquipment/Seal = "R"
ELSE
/*/Consignment/Incident/TransportEquipment/Seal = "N";
IF /*/Consignment/TransportEquipment/numberOfSeals is GREATER than '0'
THEN
/*/Consignment/TransportEquipment/Seal = "R"
ELSE
/*/Consignment/TransportEquipment/Seal = "N"</t>
  </si>
  <si>
    <t>159</t>
  </si>
  <si>
    <t>C0586</t>
  </si>
  <si>
    <t xml:space="preserve">IF &lt;TRANSIT OPERATION.Binding itinerary&gt; is EQUAL to ‘1’ 
        THEN &lt;CONSIGNMENT-COUNTRY OF ROUTING OF CONSIGNMENT&gt; = "R" 
ELSE IF &lt;TRANSIT OPERATION.Security&gt; is in SET {1, 2, 3} 
        THEN &lt;CONSIGNMENT-COUNTRY OF ROUTING OF CONSIGNMENT&gt; = "R" 
ELSE &lt;CONSIGNMENT-COUNTRY OF ROUTING OF CONSIGNMENT&gt; = "O" </t>
  </si>
  <si>
    <t xml:space="preserve">IF /*/TransitOperation/bindingItinerary is EQUAL to ‘1’ 
        THEN /*/Consignment/CountryOfRoutingOfConsignment = "R" 
ELSE IF /*/Transit Operation/security is in SET {1, 2, 3} 
       THEN /*/Consignment/CountryOfRoutingOfConsignment = "R" 
ELSE /*/Consignment/CountryOfRoutingOfConsignment = "O" </t>
  </si>
  <si>
    <t>160</t>
  </si>
  <si>
    <t>C0587</t>
  </si>
  <si>
    <t>IF &lt;TRANSIT OPERATION.Declaration type&gt;is in SET {2,3} AND
the first two characters of at least one iteration of the &lt;CUSTOMS OFFICE OF TRANSIT DECLARED.Reference number&gt; is NOT in CL147    
THEN &lt;CUSTOMS OFFICE OF EXIT FOR TRANSIT DECLARED&gt; = "O"    
 ELSE &lt;CUSTOMS OFFICE OF EXIT FOR TRANSIT DECLARED&gt; = "N"</t>
  </si>
  <si>
    <t>IF /*/TransitOperation/security is in SET {2,3} AND 
the first two characters of at least one iteration of the 
/*/CustomsOfficeOfTransitDeclared/referenceNumber is NOT in SET CL147
THEN /*/CustomsOfficeOfExitForTransitDeclared = "O"
ELSE /*/CustomsOfficeOfExitForTransitDeclared = "N"</t>
  </si>
  <si>
    <t>161</t>
  </si>
  <si>
    <t>C0598</t>
  </si>
  <si>
    <t xml:space="preserve">IF &lt;TRANSIT OPERATION.Security&gt; is in SET {1, 3} AND 
the country code (first two characters) in the &lt;CUSTOMS OFFICE OF TRANSIT (DECLARED).Reference number&gt; is in SET CL147 (CountryCustomsSecurityAgreementArea)
THEN &lt;CUSTOMS OFFICE OF TRANSIT (DECLARED).Arrival date and time estimated&gt; = "R"
ELSE &lt;CUSTOMS OFFICE OF TRANSIT (DECLARED).Arrival date and time estimated&gt; = "O" </t>
  </si>
  <si>
    <t>IF /*/TransitOperation/security is in SET {1, 3} AND 
the first two characters of the /*/CustomsOfficeOfTransitDeclared/referenceNumber is in SET CL147
THEN /*/CustomsOfficeOfTransitDeclared/arrivalDateAndTimeEstimated ="R"
ELSE /*/CustomsOfficeOfTransitDeclared/arrivalDateAndTimeEstimated = "O"</t>
  </si>
  <si>
    <t>162</t>
  </si>
  <si>
    <t>C0599</t>
  </si>
  <si>
    <t xml:space="preserve">IF &lt;TRANSIT OPERATION.Security&gt; is in SET {1,2,3} AND 
&lt;TRANSIT OPERATION.Additional declaration type&gt; is EQUAL to ‘A’  
THEN &lt;CONSIGNMENT.Mode of transport at the border&gt; = "R"
ELSE &lt;CONSIGNMENT.Mode of transport at the border&gt; = "O"
</t>
  </si>
  <si>
    <t>IF /*/TransitOperation/security is in SET {1,2,3} AND 
/*/TransitOperation/additionalDeclarationType is EQUAL to ‘A’
THEN /*/Consignment/modeOfTransportAtTheBorder = "R"
ELSE /*/Consignment/modeOfTransportAtTheBorder = "O"</t>
  </si>
  <si>
    <t xml:space="preserve">#modeOfTransport
#externalDomain
 </t>
  </si>
  <si>
    <t>163</t>
  </si>
  <si>
    <t>C0600</t>
  </si>
  <si>
    <t xml:space="preserve">IF &lt;CC015C-TRANSIT OPERATION.Security&gt; is in SET {1,2,3}
THEN &lt;CC170C-CONSIGNMENT.Mode of transport at the border&gt; = "R"
ELSE &lt;CC170C-CONSIGNMENT.Mode of transport at the border&gt; = "O"
</t>
  </si>
  <si>
    <t xml:space="preserve">IF /CC015C/TransitOperation/security is in SET {1,2,3}
THEN /CC170C/Consignment/modeOfTransportAtTheBorder = "R"
ELSE /CC170C/Consignment/modeOfTransportAtTheBorder = "O"
</t>
  </si>
  <si>
    <t>#modeOfTransport
#crossIEs
#externalDomain</t>
  </si>
  <si>
    <t>164</t>
  </si>
  <si>
    <t>C0670</t>
  </si>
  <si>
    <t>IF &lt;CONSIGNMENT-TRANSPORT EQUIPMENT&gt; is PRESENT only once AND &lt;CONSIGNMENT-TRANSPORT EQUIPMENT.Container identification number&gt; is PRESENT
THEN &lt;CONSIGNMENT-TRANSPORT EQUIPMENT-GOODS REFERENCE&gt; = "O" 
ELSE &lt;CONSIGNMENT-TRANSPORT EQUIPMENT-GOODS REFERENCE&gt; = "R"</t>
  </si>
  <si>
    <t>IF /*/Consignment/TransportEquipment is PRESENT only once AND /*/Consignment/TransportEquipment/containerIdentificationNumber is PRESENT
THEN /*/Consignment/TransportEquipment/GoodsReference = "O"
ELSE /*/Consignment/TransportEquipment/GoodsReference = "R"</t>
  </si>
  <si>
    <t>165</t>
  </si>
  <si>
    <t>C0671</t>
  </si>
  <si>
    <t xml:space="preserve">IF &lt;CONSIGNMENT-LOCATION OF GOODS-ECONOMIC OPERATOR.Identification number&gt; is PRESENT
OR &lt;CONSIGNMENT-LOCATION OF GOODS.Authorisation number&gt; is PRESENT
THEN &lt;CONSIGNMENT-LOCATION OF GOODS.Additional identifier&gt; = "O"
ELSE &lt;CONSIGNMENT-LOCATION OF GOODS.Additional identifier&gt; = "N"
</t>
  </si>
  <si>
    <t xml:space="preserve">IF /*/Consignment/LocationOfGoods/EconomicOperator/identificationNumber is PRESENT
OR /*/Consignment/LocationOfGoods/authorisationNumber is PRESENT
THEN /*/Consignment/LocationOfGoods/additionalIdentifier = "O"
ELSE /*/Consignment/LocationOfGoods/additionalIdentifier = "N"
</t>
  </si>
  <si>
    <t>166</t>
  </si>
  <si>
    <t>C0685</t>
  </si>
  <si>
    <t>IF &lt;CC028C-TRANSIT OPERATION.Declaration acceptance date&gt; is PRESENT
THEN &lt;CC060C-TRANSIT OPERATION.MRN&gt; = "R" AND &lt;CC060C-TRANSIT OPERATION.LRN&gt; = "N"
ELSE &lt;CC060C-TRANSIT OPERATION.MRN&gt; = "N" AND &lt;CC060C-TRANSIT OPERATION.LRN&gt; = "R"</t>
  </si>
  <si>
    <t>IF /CC028C/TransitOperation/declarationAcceptanceDate is PRESENT
THEN /CC060C/TransitOperation/MRN = "R" AND /CC060C/TransitOperation/LRN = "N"
ELSE /CC060C/TransitOperation/MRN = "N" AND /CC060C/TransitOperation/LRN = "R"</t>
  </si>
  <si>
    <t>167</t>
  </si>
  <si>
    <t>C0705</t>
  </si>
  <si>
    <t xml:space="preserve">IF &lt;CC190C-TRANSIT OPERATION.AES communication purpose&gt; is EQUAL to '1' 
THEN &lt;TRANSIT OPERATION.LRN&gt; = "R" AND &lt;TRANSIT OPERATION.MRN&gt; = "N"
ELSE &lt;TRANSIT OPERATION.LRN&gt; = "N" AND &lt;TRANSIT OPERATION.MRN&gt; = "R"
</t>
  </si>
  <si>
    <t xml:space="preserve">IF /CC190C/TransitOperation/AESCommunicationPurpose is EQUAL to '1'
THEN /*/TransitOperation/LRN = "R" AND /*/TransitOperation/MRN = "N"
ELSE /*/TransitOperation/LRN = "N" AND /*/TransitOperation/MRN = "R"
</t>
  </si>
  <si>
    <t>#nationalDomain</t>
  </si>
  <si>
    <t>168</t>
  </si>
  <si>
    <t>C0707</t>
  </si>
  <si>
    <t>IF &lt;CC190C-TRANSIT OPERATION.AES communication purpose&gt; is in SET {2, 3}
THEN &lt;CC190C-TRANSIT OPERATION.Declaration acceptance date&gt; = "R"
ELSE &lt;CC190C-TRANSIT OPERATION.Declaration acceptance date&gt; = "N"</t>
  </si>
  <si>
    <t>IF /CC190C/TransitOperation/AESCommunicationPurpose is in SET {2, 3}
THEN /CC190C/TransitOperation/declarationAcceptanceDate = "R"
ELSE /CC190C/TransitOperation/declarationAcceptanceDate = "N"</t>
  </si>
  <si>
    <t>169</t>
  </si>
  <si>
    <t>C0708</t>
  </si>
  <si>
    <t>IF &lt;CC190C-TRANSIT OPERATION.AES communication purpose&gt; is EQUAL to '3'
THEN &lt;CC190C-TRANSIT OPERATION.Amendment acceptance date and time&gt; = "R"
ELSE &lt;CC190C-TRANSIT OPERATION.Amendment acceptance date and time&gt; = "N"</t>
  </si>
  <si>
    <t>IF /CC190C/TransitOperation/AESCommunicationPurpose is EQUAL to '3'
THEN /CC190C/TransitOperation/amendmentAcceptanceDateAndTime = "R" 
ELSE /CC190C/TransitOperation/amendmentAcceptanceDateAndTime = "N"</t>
  </si>
  <si>
    <t>170</t>
  </si>
  <si>
    <t>C0710</t>
  </si>
  <si>
    <t>IF &lt;TRANSIT OPERATION.Additional declaration type&gt; is EQUAL to 'D'
THEN &lt;CONSIGNMENT-LOCATION OF GOODS&gt; = "O"
ELSE IF the country code (first two characters) in the &lt;CUSTOMS OFFICE OF DEPARTURE.Reference number&gt; is in SET CL147(CountryCustomsSecurityAgreementArea)
THEN &lt;CONSIGNMENT-LOCATION OF GOODS&gt; = "O"
ELSE &lt;CONSIGNMENT-LOCATION OF GOODS&gt; = "R"</t>
  </si>
  <si>
    <t>IF /*/TransitOperation/Additional declaration type is EQUAL to 'D'
THEN /*/Consignment/LocationOfGoods = "O"
ELSE IF the first two characters of /*/CustomsOfficeOfDeparture/referenceNumber is in SET CL147
THEN /*/Consignment/LocationOfGoods = "O"
ELSE /*/Consignment/LocationOfGoods = "R"</t>
  </si>
  <si>
    <t>171</t>
  </si>
  <si>
    <t>C0715</t>
  </si>
  <si>
    <t xml:space="preserve">IF &lt;RISK ANALYSIS IDENTIFICATION.Code&gt; is EQUAL to ‘R’ 
THEN 
   &lt;RISK ANALYSIS IDENTIFICATION-RISK ANALYSIS-RISK ANALYSIS RESULT.Code&gt; = "R" AND 
   &lt;RISK ANALYSIS IDENTIFICATION-RISK ANALYSIS-RISK ANALYSIS RESULT.Risk area code&gt; = "O" 
ELSE IF &lt;RISK ANALYSIS IDENTIFICATION.Code&gt; is EQUAL to 'X' 
   THEN 
       &lt;RISK ANALYSIS IDENTIFICATION-RISK ANALYSIS-RISK ANALYSIS RESULT.Code&gt; = “N” AND 
      &lt;RISK ANALYSIS IDENTIFICATION-RISK ANALYSIS-RISK ANALYSIS RESULT.Risk area code&gt; = "R" 
   ELSE 
      IF &lt;RISK ANALYSIS IDENTIFICATION.Code&gt; is EQUAL to 'Y')   
      THEN { at least one occurrence of 
          &lt;RISK ANALYSIS IDENTIFICATION-RISK ANALYSIS-RISK ANALYSIS RESULT&gt; (within any 
          &lt;RISK ANALYSIS IDENTIFICATION-RISK ANALYSIS&gt;) with 
          { &lt;RISK ANALYSIS IDENTIFICATION-RISK ANALYSIS-RISK ANALYSIS RESULT.Code&gt; = "R" AND 
           &lt;RISK ANALYSIS IDENTIFICATION-RISK ANALYSIS-RISK ANALYSIS RESULT.Risk area code&gt; = "O"}} 
         AND 
          { at least one occurrence of 
           &lt;RISK ANALYSIS IDENTIFICATION-RISK ANALYSIS-RISK ANALYSIS RESULT&gt; = "R" (within any 
                &lt;RISK ANALYSIS IDENTIFICATION-RISK ANALYSIS&gt;) with 
          { &lt;RISK ANALYSIS IDENTIFICATION-RISK ANALYSIS-RISK ANALYSIS RESULT.Code&gt; = "N" AND
           &lt;RISK ANALYSIS IDENTIFICATION-RISK ANALYSIS-RISK ANALYSIS RESULT.Risk area code&gt; = "R"}}
</t>
  </si>
  <si>
    <t xml:space="preserve">IF /*/RiskAnalysisIdentification/code is EQUAL to ‘R’ 
THEN  /*/RiskAnalysisIdentification/RiskAnalysis/RiskAnalysisResult/code = "R" 
      AND  /*/RiskAnalysisIdentification/RiskAnalysis/RiskAnalysisResult/riskAreaCode = "O" 
ELSE IF /*/RiskAnalysisIdentification/code is EQUAL to 'X' 
     THEN /*/ RiskAnalysisIdentification/RiskAnalysis/RiskAnalysisResult/code = "N" AND 
               /*/RiskAnalysisIdentification/RiskAnalysis/RiskAnalysisResult/riskAreaCode = "R" 
     ELSE
             IF /*/RiskAnalysisIdentification/code is EQUAL to 'Y'    
             THEN { at least one occurrence of /*/RiskAnalysisIdentification/RiskAnalysis/RiskAnalysisResult (within any
                            /*/RiskAnalysisIdentification/RiskAnalysis) with
                       { /*/RiskAnalysisIdentification/RiskAnalysis/RiskAnalysisResult/code = "R" AND
                        /*/RiskAnalysisIdentification/RiskAnalysis/RiskAnalysisResult/riskAreaCode = "O"}} 
              AND 
                    { at least one occurrence of /*/RiskAnalysisIdentification/RiskAnalysis/RiskAnalysisResult (within any
                     /*/RiskAnalysisIdentification/RiskAnalysis) with
                    { /*/RiskAnalysisIdentification/RiskAnalysis/RiskAnalysisResult/code = "N" AND
                    /*/RiskAnalysisIdentification/RiskAnalysis/RiskAnalysisResult/riskAreaCode = "R"}} 
</t>
  </si>
  <si>
    <t>172</t>
  </si>
  <si>
    <t>C0716</t>
  </si>
  <si>
    <t xml:space="preserve">IF &lt;CC906C-Message type&gt; is in SET {CC040C, CC042C, CC048C}
THEN &lt;CC906C-HEADER.LRN&gt; = "N" and &lt;CC906C-HEADER.MRN&gt; = "R" 
ELSE IF &lt;CC906C-Message type&gt; is EQUAL to 'CC190C' 
THEN 
	 IF &lt;CC190C-TRANSIT OPERATION.LRN&gt; is PRESENT 
         THEN &lt;CC906C-HEADER.LRN&gt; = "R" and &lt;CC906C-HEADER.MRN&gt; = "N"
         ELSE &lt;CC906C-HEADER.LRN&gt; = "N" and &lt;CC906C-HEADER.MRN&gt; = "R"
ELSE IF &lt;CC906C-Message type&gt; is EQUAL to 'CC191C' THEN
	IF &lt;CC191C-TRANSIT OPERATION.LRN&gt; is PRESENT 
	THEN &lt;CC906C-HEADER.LRN&gt; = "R" and &lt;CC906C-HEADER.MRN&gt; = "N"
	ELSE &lt;CC906C-HEADER.LRN&gt; = "N" and &lt;CC906C-HEADER.MRN&gt; = "R"
</t>
  </si>
  <si>
    <t xml:space="preserve">IF /CC906C/messageType is in SET {CC040C, CC042C, CC048C}
THEN /CC906C/Header/LRN = "N" and /CC906C/Header/MRN = "R" 
ELSE IF /CC906C/messageType is EQUAL to 'CC190C' 
THEN 
        IF /CC190C/TransitOperation/LRN is PRESENT 
        THEN /CC906C/Header/LRN = "R" and /CC906C/Header/MRN = "N"
        ELSE 
        /CC906C/Header/LRN = "N" and /CC906C/Header/MRN = "R"
ELSE IF /CC906C/messageType is EQUAL to 'CC191C' THEN
        IF /CC191C/TransitOperation/LRN is PRESENT 
       THEN CC906C/Header/LRN = "R" and /CC906C/Header/MRN = "N"
        ELSE CC906C/Header/LRN = "N" and /CC906C/Header/MRN = "R"
</t>
  </si>
  <si>
    <t>173</t>
  </si>
  <si>
    <t>C0803</t>
  </si>
  <si>
    <t>IF &lt;CD903D-EVALUATED MESSAGE.Message Type&gt; is EQUAL to ‘CD411D’
THEN &lt;CD903D-EVALUATED MESSAGE.Country&gt; = “R” 
   AND &lt;CD903D-EVALUATED MESSAGE.Year&gt; = “R” 
   AND &lt;CD903D-EVALUATED MESSAGE.Month&gt; = “R”
ELSE &lt;CD903D-EVALUATED MESSAGE.Country&gt; = “O” 
   AND &lt;CD903D-EVALUATED MESSAGE.Year&gt; = “O” 
   AND &lt;CD903D-EVALUATED MESSAGE.Month&gt; = “O”</t>
  </si>
  <si>
    <t>IF /CD903D/EvaluatedMessage/messageType is EQUAL to ‘CD411D’
THEN /CD903D/EvaluatedMessage/country = “R” 
   AND /CD903D/EvaluatedMessage/year = “R” 
   AND /CD903D/EvaluatedMessage/month = “R”
ELSE /CD903D/EvaluatedMessage/country = “O” 
   AND /CD903D/EvaluatedMessage/year = “O” 
   AND /CD903D/EvaluatedMessage/month = “O”</t>
  </si>
  <si>
    <t>174</t>
  </si>
  <si>
    <t>C0804</t>
  </si>
  <si>
    <t xml:space="preserve">IF &lt;CD903D-CONSISTENCY CHECKS WARNING.Warning code&gt; is in SET {P1001, P2001}
THEN &lt;CD903D-CONSISTENCY CHECKS WARNING.Original attribute value&gt; = "R"
ELSE &lt;CD903D-CONSISTENCY CHECKS WARNING.Original attribute value&gt; = "N" </t>
  </si>
  <si>
    <t xml:space="preserve">IF /CD903D/ConsistencyChecksWarning/warningCode is in SET {P1001, P2001}
THEN /CD903D/ConsistencyChecksWarning/originalAttributeValue = "R"
ELSE /CD903D/ConsistencyChecksWarning/originalAttributeValue = "N" </t>
  </si>
  <si>
    <t>175</t>
  </si>
  <si>
    <t>C0805</t>
  </si>
  <si>
    <t>IF &lt;CD411D-SENDING COUNTRY-SYSTEM APPLICABILITY-STATISTICAL CHARACTERISTICS.Statistics type support&gt; is EQUAL to '1'
THEN &lt;CD411D-SENDING COUNTRY-SYSTEM APPLICABILITY-STATISTICAL CHARACTERISTICS-SERIES ELEMENTS&gt; = "R"
ELSE &lt;CD411D-SENDING COUNTRY-SYSTEM APPLICABILITY-STATISTICAL CHARACTERISTICS-SERIES ELEMENTS&gt; = "N"</t>
  </si>
  <si>
    <t>IF /CD411D/SendingCountry/SystemApplicability/StatisticalCharacteristics/statisticsTypeSupport is EQUAL to '1'
THEN /CD411D/SendingCountry/SystemApplicability/StatisticalCharacteristics/SeriesElements = "R"
ELSE /CD411D/SendingCountry/SystemApplicability/StatisticalCharacteristics/SeriesElements = “N”</t>
  </si>
  <si>
    <t>176</t>
  </si>
  <si>
    <t>C0806</t>
  </si>
  <si>
    <t>IF &lt;CONSIGNMENT.Mode of transport at the border&gt; is EQUAL to '5'
THEN &lt;CONSIGNMENT-ACTIVE BORDER TRANSPORT MEANS&gt; = “N” 
ELSE
IF (&lt;TRANSIT OPERATION.Security&gt; is in SET {1,2,3} AND
&lt;TRANSIT OPERATION.Additional declaration type&gt; is EQUAL to ‘A’)
THEN &lt;CONSIGNMENT-ACTIVE BORDER TRANSPORT MEANS&gt; =”R” 
ELSE &lt;CONSIGNMENT-ACTIVE BORDER TRANSPORT MEANS&gt; = “O”</t>
  </si>
  <si>
    <t xml:space="preserve">IF /*/Consignment/modeOfTransportAtTheBorder is EQUAL to '5'
THEN /*/Consignment/ActiveBorderTransportMeans = “N” 
ELSE 
IF (/*/TransitOperation/security is in SET {1,2,3} AND 
/*/TransitOperation/additionalDeclarationType is EQUAL to ‘A’)
THEN /*/Consignment/ActiveBorderTransportMeans = “R” 
ELSE /*/Consignment/ActiveBorderTransportMeans = “O”
</t>
  </si>
  <si>
    <t>177</t>
  </si>
  <si>
    <t>C0807</t>
  </si>
  <si>
    <t xml:space="preserve">IF &lt;CC170C-CONSIGNMENT.Mode of transport at the border&gt; is EQUAL to '5'
THEN &lt;CC170C-CONSIGNMENT-ACTIVE BORDER TRANSPORT MEANS&gt; = “N” 
ELSE
               IF &lt;CC015C-TRANSIT OPERATION.Security&gt; is in SET {1,2,3}
               AND &lt;CC013C-CONSIGNMENT-ACTIVE BORDER TRANSPORT MEANS&gt; is NOT 
               PRESENT
               AND &lt;CC015C-CONSIGNMENT-ACTIVE BORDER TRANSPORT MEANS&gt; is NOT 
               PRESENT
              THEN &lt;CC170C-CONSIGNMENT-ACTIVE BORDER TRANSPORT MEANS&gt; =”R” 
              ELSE &lt;CC170C-CONSIGNMENT-ACTIVE BORDER TRANSPORT MEANS&gt; = “O” </t>
  </si>
  <si>
    <t>IF /CC170C/Consignment/modeOfTransportAtTheBorder is EQUAL to '5'
THEN /CC170C/Consignment/ActiveBorderTransportMeans = “N” 
ELSE 
            IF /CC015C/TransitOperation/security is in SET {1,2,3}
            AND /CC013C/Consignment/ActiveBorderTransportMeans is NOT PRESENT
            AND /CC015C/Consignment/ActiveBorderTransportMeans is NOT PRESENT
            THEN /CC170C/Consignment/ActiveBorderTransportMeans = “R” 
            ELSE /CC170C/Consignment/ActiveBorderTransportMeans = “O”</t>
  </si>
  <si>
    <t>178</t>
  </si>
  <si>
    <t>C0808</t>
  </si>
  <si>
    <t>IF &lt;CC015C-TRANSIT OPERATION.Security&gt; is in SET {1,2,3}
      AND 
     &lt;CC170C-CONSIGNMENT.Mode of transport at the border&gt; is EQUAL to ‘4’ (Air)
THEN &lt;CC170C-CONSIGNMENT-ACTIVE BORDER TRANSPORT MEANS.Conveyance reference number&gt; = "R"
ELSE &lt;CC170C-CONSIGNMENT-ACTIVE BORDER TRANSPORT MEANS.Conveyance reference number&gt; = "O"</t>
  </si>
  <si>
    <t>IF /CC015C/TransitOperation/security is in SET {1,2,3}
    AND 
      /CC170C/Consignment/modeOfTransportAtTheBorder is EQUAL to ‘4’
THEN /CC170C/Consignment/ActiveBorderTransportMeans/conveyanceReferenceNumber = "R"
ELSE /CC170C/Consignment/ActiveBorderTransportMeans/conveyanceReferenceNumber = "O"</t>
  </si>
  <si>
    <t>#air
#modeOfTransport
#crossIEs
#externalDomain</t>
  </si>
  <si>
    <t>179</t>
  </si>
  <si>
    <t>C0810</t>
  </si>
  <si>
    <t>IF &lt;CD001C-CONSIGNMEN -TRANSPORT EQUIPMENT.Number of seals is GREATER than '0'
OR &lt;CD003C-CONSIGNMENT-TRANSPORT EQUIPMENT.Number of seals is GREATER than '0'
OR &lt;CD003C-CONSIGNMENT-INCIDENT-TRANSPORT EQUIPMENT.Number of seals is GREATER than '0'
THEN &lt;CD018C-CONTROL RESULT.State of seals&gt; = "R"
ELSE &lt;CD018C-CONTROL RESULT.State of seals&gt; = "O"</t>
  </si>
  <si>
    <t>IF /CD001C/Consignment/TransportEquipment/numberOfSeals is GREATER than '0'
OR /CD003C/Consignment/TransportEquipment/numberOfSeals is GREATER than '0'
OR /CD003C/Consignment/Incident/TransportEquipment/numberOfSeals is GREATER than '0'
THEN /CD018C/ControlResult/stateOfSeals = "R"
ELSE /CD018C/ControlResult/stateOfSeals = "O"</t>
  </si>
  <si>
    <t>#incident
#crossIEs 
#commonDomain</t>
  </si>
  <si>
    <t>180</t>
  </si>
  <si>
    <t>C0811</t>
  </si>
  <si>
    <t>IF &lt;TRANSIT OPERATION.Request rejection reason code&gt; is EQUAL to '1'
THEN &lt;CUSTOMS OFFICE OF DEPARTURE&gt; = "N"
ELSE &lt;CUSTOMS OFFICE OF DEPARTURE&gt; = "R"</t>
  </si>
  <si>
    <t>IF /*/TransitOperation/requestRejectionReasonCode is EQUAL to '1'
THEN /*/CustomsOfficeOfDeparture = "N"
ELSE /*/CustomsOfficeOfDeparture = "R"</t>
  </si>
  <si>
    <t>181</t>
  </si>
  <si>
    <t>C0812</t>
  </si>
  <si>
    <t xml:space="preserve">IF the last two characters of &lt;Message recipient&gt; is NOT in SET CL147
(CountryCustomsSecurityAgreementArea)
THEN
&lt;TRANSIT OPERATION.Specific circumstance indicator&gt; = "N" AND
&lt;CUSTOMS OFFICE OF EXIT FOR TRANSIT (DECLARED)&gt; = "N" AND
&lt;CUSTOMS OFFICE OF EXIT FOR TRANSIT (ACTUAL)&gt; = "N" AND
&lt;CONSIGNMENT-CARRIER&gt; = "N" AND
&lt;CONSIGNMENT-PLACE OF UNLOADING&gt; = "N" AND
&lt;CONSIGNMENT-TRANSPORT CHARGES&gt; = "N"
AND &lt;CONSIGNMENT-HOUSE CONSIGNMENT-TRANSPORT CHARGES&gt; = "N"
AND no validation of other conditions is performed
 ELSE
&lt;TRANSIT OPERATION.Specific circumstance indicator&gt; = "O" AND
&lt;CUSTOMS OFFICE OF EXIT FOR TRANSIT (DECLARED)&gt; = "O" AND
&lt;CUSTOMS OFFICE OF EXIT FOR TRANSIT (ACTUAL)&gt; = "O" AND
&lt;CONSIGNMENT-CARRIER&gt; = "O" AND
&lt;CONSIGNMENT-PLACE OF UNLOADING&gt; = "O" AND
&lt;CONSIGNMENT-TRANSPORT CHARGES&gt; = "O"
AND &lt;CONSIGNMENT-HOUSE CONSIGNMENT-TRANSPORT CHARGES&gt; = "O"
</t>
  </si>
  <si>
    <t xml:space="preserve">IF the last 2 characters of /*/messageRecipient is NOT in SET CL147
THEN /*/TransitOperation/specificCircumstanceIndicator = "N"
AND /*/CustomsOfficeOfExitForTransitDeclared = "N"
AND /*/CustomsOfficeOfExitForTransitActual = "N"
AND /*/Consignment/Carrier = "N"
AND /*/Consignment/PlaceOfUnloading = "N"
AND /*/Consignment/TransportCharges = "N"
AND /*/Consignment/HouseConsignment/TransportCharges = "N"
AND no validation of other conditions is performed
ELSE /*/TransitOperation/specificCircumstanceIndicator = "O"
AND /*/CustomsOfficeOfExitForTransitDeclared = "O"
AND /*/CustomsOfficeOfExitForTransitActual = "O"
AND /*/Consignment/Carrier = "O"
AND /*/Consignment/PlaceOfUnloading = "O"
AND /*/Consignment/TransportCharges = "O"
AND /*/Consignment/HouseConsignment/TransportCharges = "O"
</t>
  </si>
  <si>
    <t>182</t>
  </si>
  <si>
    <t>C0813</t>
  </si>
  <si>
    <t>IF &lt;TRANSIT OPERATION.Security&gt; is in SET {1, 2, 3} AND the last two characters of &lt;Message sender&gt; is in SET CL147
 (CountryCustomsSecurityAgreementArea) AND the last two characters of &lt;Message recipient&gt; is in SET CL147
(CountryCustomsSecurityAgreementArea)
THEN &lt;RISK ANALYSIS IDENTIFICATION&gt;= "R"
ELSE IF &lt;TRANSIT OPERATION.Security&gt; is EQUAL to ‘0’ AND the last two characters of &lt;Message sender&gt; is in SET CL010 (CountryCodesCommunity) AND the last two characters of &lt;Message recipient&gt; is in SET CL010 (CountryCodesCommunity)
THEN &lt;RISK ANALYSIS IDENTIFICATION&gt;= "R"
ELSE IF the last two characters of &lt;Message sender&gt; is NOT in SET CL010 (CountryCodesCommunity) OR the last two characters of &lt;Message recipient&gt; is NOT in SET CL010 (CountryCodesCommunity)
THEN &lt;RISK ANALYSIS IDENTIFICATION&gt; = "N"</t>
  </si>
  <si>
    <t xml:space="preserve">IF the /*/TransitOperation/security is in SET {1, 2, 3} AND the last two characters of /*/messageSender is in SET CL147 AND the last two characters of /*/messageRecipient is in SET CL147
THEN /*/RiskAnalysisIdentification = "R"
ELSE IF the /*/TransitOperation/security is EQUAL to ‘0’ AND the last two characters of /*/messageSender is in SET CL010 AND the last two characters of /*/messageRecipient is in SET CL010
THEN /*/RiskAnalysisIdentification = "R"
 ELSE IF the last two characters of /*/messageSender is NOT in SET CL010 OR
 the last two characters of /*/messageRecipient is NOT in SET CL010
THEN /*/RiskAnalysisIdentification = "N"
</t>
  </si>
  <si>
    <t>183</t>
  </si>
  <si>
    <t>C0815</t>
  </si>
  <si>
    <t>IF at least one occurrence of &lt;GUARANTEE.Guarantee type&gt; is in SET {2, 9}
THEN &lt;CONSIGNMENT&gt; = "R"
ELSE &lt;CONSIGNMENT&gt; = "N"</t>
  </si>
  <si>
    <t>IF at least one occurrence of /*/Guarantee/guaranteeType is in SET {2, 9}
THEN /*/Consignment = "R"
ELSE /*/Consignment = "N"</t>
  </si>
  <si>
    <t>184</t>
  </si>
  <si>
    <t>C0816</t>
  </si>
  <si>
    <t>IF the &lt;CUSTOMS OFFICE OF DEPARTURE&gt; (for the CC017C) or the &lt;CUSTOMS OFFICE OF DESTINATION (ACTUAL)&gt; [for the CD018C and CC044C] is located in a CTC country or AD or SM
THEN 
&lt;CONSIGNMENT-HOUSE CONSIGNMENT-CONSIGNMENT ITEM-COMMODITY-COMMODITY CODE.Combined nomenclature code&gt; = "N"
ELSE 
&lt;CONSIGNMENT-HOUSE CONSIGNMENT-CONSIGNMENT ITEM-COMMODITY-COMMODITY CODE.Combined nomenclature code&gt; = "O"</t>
  </si>
  <si>
    <t>IF the /*/CustomsOfficeOfDeparture (for the CC017C) or the /*/CustomsOfficeOfDestinationActual [for the CD018C and CC044C] is located in a CTC country or AD or SM
THEN /*/Consignment/HouseConsignment/ConsignmentItem/Commodity/CommodityCode/combinedNomenclatureCode= "N"
ELSE  /*/Consignment/HouseConsignment/ConsignmentItem/Commodity/CommodityCode/combinedNomenclatureCode= "O"</t>
  </si>
  <si>
    <t>#CTC
#allDomains
#countries</t>
  </si>
  <si>
    <t>185</t>
  </si>
  <si>
    <t>C0817</t>
  </si>
  <si>
    <t>IF &lt;CC037C-GUARANTEE REFERENCE-GUARANTEE QUERY.Query identifier&gt; is in SET {2, 4}
THEN &lt;CC037C-GUARANTEE REFERENCE-USAGE&gt; = "N"
ELSE &lt;CC037C-GUARANTEE REFERENCE-USAGE&gt; = "O"</t>
  </si>
  <si>
    <t>IF /CC037C/GuaranteeReference/GuaranteeQuery/queryIdentifier is in SET {2, 4}
THEN /CC037C/GuaranteeReference/Usage = "N" 
ELSE /CC037C/GuaranteeReference/Usage = "O"</t>
  </si>
  <si>
    <t>186</t>
  </si>
  <si>
    <t>C0818</t>
  </si>
  <si>
    <t>IF &lt;CC034C-REQUESTER.Role&gt; is EQUAL to '1'
THEN &lt;CC034C-GUARANTEE REFERENCE-OWNER&gt; = "N"
ELSE &lt;CC034C-GUARANTEE REFERENCE-OWNER&gt; = "R"</t>
  </si>
  <si>
    <t>IF /CC034C/Requester/role is EQUAL to '1'
THEN /CC034C/GuaranteeReference/Owner = "N"
ELSE /CC034C/GuaranteeReference/Owner = "R"</t>
  </si>
  <si>
    <t>187</t>
  </si>
  <si>
    <t>C0820</t>
  </si>
  <si>
    <t>IF &lt;CONSIGNMENT-INCIDENT-TRANSHIPMENT.Container indicator&gt; is EQUAL to '1' 
THEN &lt;CONSIGNMENT-INCIDENT-TRANSPORT EQUIPMENT.Container identification number&gt; = "R"
ELSE 
&lt;CONSIGNMENT-INCIDENT-TRANSPORT EQUIPMENT.Container identification number&gt; = "O"</t>
  </si>
  <si>
    <t>IF /*/Consignment/Incident/Transhipment/containerIndicator is EQUAL to '1' 
THEN 
/*/Consignment/Incident/TransportEquipment/containerIdentificationNumber = "R"
ELSE 
/*/Consignment/Incident/TransportEquipment/containerIdentificationNumber = "O"</t>
  </si>
  <si>
    <t>188</t>
  </si>
  <si>
    <t>C0821</t>
  </si>
  <si>
    <t>IF country code (first two characters) in the &lt;CUSTOMS OFFICE OF DEPARTURE.Reference number&gt; is in SET CL112
(CountryCodesCTC)
THEN &lt;CONSIGNMENT-HOUSE CONSIGNMENT-CONSIGNMENT ITEM-COMMODITY-
COMMODITY CODE.Combined nomenclature code&gt; = "N"
ELSE &lt;CONSIGNMENT-HOUSE CONSIGNMENT-CONSIGNMENT ITEM-COMMODITY-
COMMODITY CODE.Combined nomenclature code&gt; = "O"</t>
  </si>
  <si>
    <t xml:space="preserve">IF the first two characters of /*/CustomsOfficeOfDeparture/referenceNumber is in SET CL112
THEN
/*/Consignment/HouseConsignment/ConsignmentItem/Commodity/CommodityCode/combinedNomenclatureCode = "N"
ELSE
/*/Consignment/HouseConsignment/ConsignmentItem/Commodity/CommodityCode/combinedNomencl
atureCode = "O".
</t>
  </si>
  <si>
    <t xml:space="preserve">#CTC
#countries
#externalDomain
 </t>
  </si>
  <si>
    <t>189</t>
  </si>
  <si>
    <t>C0822</t>
  </si>
  <si>
    <t>IF &lt;TRANSIT OPERATION.Additional declaration type&gt; is EQUAL to 'D'
THEN &lt;CONSIGNMENT.Container indicator&gt; = “O”
ELSE &lt;CONSIGNMENT.Container indicator&gt; = “R”</t>
  </si>
  <si>
    <t>IF /*/TransitOperation/additionalDeclarationType is EQUAL to 'D'
THEN /*/Consignment/containerIndicator = "O"
ELSE /*/Consignment/containerIndicator = "R"</t>
  </si>
  <si>
    <t>190</t>
  </si>
  <si>
    <t>C0823</t>
  </si>
  <si>
    <t>IF &lt;CONSIGNMENT.Container indicator&gt; is PRESENT
THEN
     IF &lt;CONSIGNMENT.Container indicator&gt; is EQUAL to ‘1’
     THEN &lt;CONSIGNMENT-TRANSPORT EQUIPMENT&gt; = "R"
     ELSE &lt;CONSIGNMENT-TRANSPORT EQUIPMENT&gt; = "O"
ELSE &lt;CONSIGNMENT-TRANSPORT EQUIPMENT&gt; = "N"</t>
  </si>
  <si>
    <t xml:space="preserve">IF /*/Consignment/containerIndicator is PRESENT
THEN
     IF /*/Consignment/containerIndicator is EQUAL to ‘1’
     THEN /*/Consignment/TransportEquipment = "R"
     ELSE /*/Consignment/TransportEquipment = "O"
ELSE /*/Consignment/TransportEquipment = "N"
</t>
  </si>
  <si>
    <t>191</t>
  </si>
  <si>
    <t>C0824</t>
  </si>
  <si>
    <t>IF &lt;CC013C-TRANSIT OPERATION.Declaration type&gt; is PRESENT
THEN
          IF &lt;CC013C-CONSIGNMENT.Container indicator&gt; is PRESENT
          THEN &lt;CC170C-CONSIGNMENT.Container indicator&gt; = “O”
          ELSE &lt;CC170C-CONSIGNMENT.Container indicator&gt; = “R”
ELSE
          IF &lt;CC015C-CONSIGNMENT.Container indicator&gt; is PRESENT
          THEN &lt;CC170C-CONSIGNMENT.Container indicator&gt; = “O”
          ELSE &lt;CC170C-CONSIGNMENT.Container indicator&gt; = “R”</t>
  </si>
  <si>
    <t>IF /CC013C/TransitOperation/declarationType is PRESENT
THEN
          IF /CC013C/Consignment/containerIndicator is PRESENT
          THEN /CC170C/Consignment/containerIndicator = “O”
          ELSE /CC170C/Consignment/containerIndicator = “R”
ELSE
          IF /CC015C/Consignment/containerIndicator is PRESENT
          THEN /CC170C/Consignment/containerIndicator = “O”
          ELSE /CC170C/Consignment/containerIndicator = “R”</t>
  </si>
  <si>
    <t>#declarationType
#crossIEs 
#externalDomain</t>
  </si>
  <si>
    <t>192</t>
  </si>
  <si>
    <t>C0826</t>
  </si>
  <si>
    <t>IF &lt;CONSIGNMENT.Inland mode of transport&gt; is EQUAL to '5'
THEN 
&lt;CONSIGNMENT-DEPARTURE TRANSPORT MEANS&gt; = “N” AND
&lt;CONSIGNMENT-HOUSE CONSIGNMENT-DEPARTURE TRANSPORT MEANS&gt; = "N"
ELSE
IF &lt;CONSIGNMENT-DEPARTURE TRANSPORT MEANS&gt; is PRESENT
THEN &lt;CONSIGNMENT-HOUSE CONSIGNMENT-DEPARTURE TRANSPORT MEANS&gt; = "N"
ELSE &lt;CONSIGNMENT-HOUSE CONSIGNMENT-DEPARTURE TRANSPORT MEANS&gt; = "O"</t>
  </si>
  <si>
    <t>IF /*/Consignment/inlandModeOfTransport is EQUAL to '5'
THEN
/*/Consignment/DepartureTransportMeans = “N” AND /*/Consignment/HouseConsignment/DepartureTransportMeans = "N"
ELSE
IF /*/Consignment/DepartureTransportMeans is PRESENT
THEN /*/Consignment/HouseConsignment/DepartureTransportMeans = "N"
ELSE /*/Consignment/HouseConsignment/DepartureTransportMeans = "O"</t>
  </si>
  <si>
    <t>#modeOfTransport
#externalDomain</t>
  </si>
  <si>
    <t>193</t>
  </si>
  <si>
    <t>C0828</t>
  </si>
  <si>
    <t>IF &lt;COUNTRY-ACTION-UNAVAILABILITY.Functionality&gt; is in SET CL168 (BusinessFunctionalityCode) 
THEN &lt;COUNTRY-ACTION-UNAVAILABILITY-FALLBACK&gt; = "O"
ELSE &lt;COUNTRY-ACTION-UNAVAILABILITY-FALLBACK&gt; = "N"</t>
  </si>
  <si>
    <t>IF /*/Country/Action/Unavailability/functionality is in SET CL168
THEN /*/Country/Action/Unavailability/Fallback = "O" 
ELSE /*/Country/Action/Unavailability/Fallback = "N"</t>
  </si>
  <si>
    <t>194</t>
  </si>
  <si>
    <t>C0831</t>
  </si>
  <si>
    <t>IF &lt;CUSTOMS OFFICE OF DESTINATION&gt; is PRESENT
THEN
&lt;CUSTOMS OFFICE OF TRANSIT&gt; = "N" AND
&lt;CUSTOMS OFFICE OF EXIT FOR TRANSIT&gt; = "N"
ELSE IF &lt;CUSTOMS OFFICE OF TRANSIT&gt; is PRESENT
THEN
&lt;CUSTOMS OFFICE OF EXIT FOR TRANSIT&gt; = "N"
ELSE
&lt;CUSTOMS OFFICE OF EXIT FOR TRANSIT&gt; = "R"</t>
  </si>
  <si>
    <t>IF /*/CustomsOfficeOfDestination is PRESENT
THEN /*/CustomsOfficeOfTransit = "N" AND /*/CustomsOfficeOfExitForTransit = "N"
ELSE IF /*/CustomsOfficeOfTransit is PRESENT
THEN /*/CustomsOfficeOfExitForTransit = "N"
ELSE
/*/CustomsOfficeOfExitForTransit = "R"</t>
  </si>
  <si>
    <t>195</t>
  </si>
  <si>
    <t>C0833</t>
  </si>
  <si>
    <t>IF &lt;CONSIGNMENT.Inland mode of transport&gt; is EQUAL to '5'
THEN &lt;CC170C-CONSIGNMENT-DEPARTURE TRANSPORT MEANS&gt; = “N” AND
&lt;CC170C -.CONSIGNMENT-HOUSE CONSIGNMENT-DEPARTURE TRANSPORT MEANS&gt; = "N"
ELSE IF &lt;CC015C-CONSIGNMENT.DEPARTURE TRANSPORT MEANS&gt; is NOT PRESENT AND &lt;CC015C-CONSIGNMENT.HOUSE CONSIGNMENT.DEPARTURE TRANSPORT MEANS&gt; is NOT PRESENT AND &lt;CC013C-CONSIGNMENT.DEPARTURE TRANSPORT MEANS&gt; is NOT PRESENT AND &lt;CC013C-CONSIGNMENT.HOUSE CONSIGNMENT. DEPARTURE TRANSPORT MEANS&gt; is NOT
PRESENT
THEN
   IF &lt;CC170C-CONSIGNMENT-DEPARTURE TRANSPORT MEANS&gt; is PRESENT
  THEN &lt;CC170C-CONSIGNMENT-HOUSE CONSIGNMENT-DEPARTURE 
   TRANSPORT MEANS&gt;= "N"
ELSE 
&lt;CC170C-CONSIGNMENT-HOUSE CONSIGNMENT-DEPARTURE TRANSPORT MEANS&gt; ="O"</t>
  </si>
  <si>
    <t>IF /*/Consignment/inlandModeOfTransport is EQUAL to '5'
THEN
/CC170C/Consignment/DepartureTransportMeans = “N” AND
/CC170C/Consignment/HouseConsignment/DepartureTransportMeans = “N”
ELSE IF /CC015C/Consignment/DepartureTransportMeans is NOT PRESENT AND
/CC015C/Consignment/HouseConsignment/DepartureTransportMeans is NOT PRESENT AND  /CC013C/Consignment/DepartureTransportMeans is NOT PRESENT AND
/CC013C/Consignment/HouseConsignment/DepartureTransportMeans is NOT PRESENT
THEN
    IF /CC170C/Consignment/DepartureTransportMeans is PRESENT
    THEN /CC170C/Consignment/HouseConsignment/DepartureTransportMeans = "N"
ELSE /CC170C/Consignment/HouseConsignment/DepartureTransportMeans = "O"</t>
  </si>
  <si>
    <t>196</t>
  </si>
  <si>
    <t>C0837</t>
  </si>
  <si>
    <t>IF &lt;CONSIGNMENT-HOUSE CONSIGNMENT-PREVIOUS DOCUMENT. Type&gt; is EQUAL to ‘N830’
THEN
&lt;CONSIGNMENT-HOUSE CONSIGNMENT-CONSIGNMENT ITEM-COMMODITY-GOODS
MEASURE.Net mass&gt; = "R"
ELSE IF &lt;TRANSIT OPERATION.Reduced dataset indicator&gt; is EQUAL to ‘1’
THEN
&lt;CONSIGNMENT-HOUSE CONSIGNMENT-CONSIGNMENT ITEM-COMMODITY-GOODS
MEASURE.Net mass&gt; = "N"
ELSE
&lt;CONSIGNMENT-HOUSE CONSIGNMENT-CONSIGNMENT ITEM-COMMODITY-GOODS
MEASURE.Net mass&gt; = "O"</t>
  </si>
  <si>
    <t>IF /*/Consignment/HouseConsignment/PreviousDocument/type is EQUAL to ‘N830’ 
THEN
/*/Consignment/HouseConsignment/ConsignmentItem/Commodity/GoodsMeasure/netMass = "R"
ELSE IF /*/ TransitOperation/reducedDatasetIndicator is EQUAL to ‘1’
THEN
/*/Consignment/HouseConsignment/ConsignmentItem/Commodity/GoodsMeasure/netMass = "N"
ELSE
/*/Consignment/HouseConsignment/ConsignmentItem/Commodity/GoodsMeasure/netMass = "O"</t>
  </si>
  <si>
    <t xml:space="preserve">#reducedDataset
#allDomains </t>
  </si>
  <si>
    <t>197</t>
  </si>
  <si>
    <t>C0839</t>
  </si>
  <si>
    <t xml:space="preserve">IF &lt;AUTHORISATION.Type&gt; is NOT EQUAL to 'C521'
THEN 
         &lt;TRANSIT OPERATION.Limit date&gt; = “N”
ELSE
        IF &lt;Transit Operation/Additional declaration type&gt; is EQUAL to 'D'
       THEN 
               &lt;TRANSIT OPERATION.Limit date&gt; = “O”
        ELSE 
              &lt;TRANSIT OPERATION.Limit date&gt; = “R” </t>
  </si>
  <si>
    <t>IF /*/Authorisation/type is NOT EQUAL to 'C521' 
THEN 
        /*/TransitOperation/limitDate = “N”
ELSE 
       IF /*/TransitOperation/additionalDeclarationType is EQUAL to 'D'
       THEN 
              /*/TransitOperation/limitDate = “O”
        ELSE 
               /*/TransitOperation/limitDate = “R”</t>
  </si>
  <si>
    <t>198</t>
  </si>
  <si>
    <t>C0840</t>
  </si>
  <si>
    <t xml:space="preserve">IF &lt;CC015C-AUTHORISATION.Type&gt; is NOT EQUAL to 'C521' OR &lt;CC013C-AUTHORISATION.Type&gt; is NOT EQUAL to 'C521'
THEN &lt;CC170C-TRANSIT OPERATION.Limit date&gt; = "N"
ELSE 
IF &lt;CC015C-TRANSIT OPERATION.Limit date&gt; is NOT PRESENT AND &lt;CC013C-TRANSIT OPERATION.Limit date&gt; is NOT PRESENT
THEN &lt;CC170C-TRANSIT OPERATION.Limit date&gt; = "R"
ELSE &lt;CC170C-TRANSIT OPERATION.Limit date&gt; = "O"
</t>
  </si>
  <si>
    <t xml:space="preserve">IF /CC015C/Authorisation/type is NOT EQUAL to 'C521' OR /CC013C/Authorisation/type is NOT EQUAL to 'C521' 
THEN /CC170C/TransitOperation/limitDate = “N”
ELSE
IF /CC015C/TransitOperation/limitDate is NOT PRESENT AND /CC013C/TransitOperation/limitDate is NOT PRESENT
THEN /CC170C/TransitOperation/limitDate = “R”
ELSE /CC170C/TransitOperation/limitDate = “O”
</t>
  </si>
  <si>
    <t>199</t>
  </si>
  <si>
    <t>C0844</t>
  </si>
  <si>
    <t xml:space="preserve">IF &lt;CD001C-CONSIGNMENT-HOUSE CONSIGNMENT-PREVIOUS DOCUMENT.Type&gt; OR &lt;CD003C-CONSIGNMENT-HOUSE CONSIGNMENT-PREVIOUS DOCUMENT.Type&gt; is EQUAL to ‘N830’  
THEN 
&lt;CC025C -CONSIGNMENT-HOUSE CONSIGNMENT-CONSIGNMENT ITEM-COMMODITY-GOODS MEASURE.Net mass&gt; = "R" 
ELSE IF &lt;CD001C- TRANSIT OPERATION.Reduced dataset indicator&gt; OR &lt;CD003C- TRANSIT OPERATION.Reduced dataset indicator&gt; is EQUAL to ‘1’ 
THEN  
&lt;CC025C -CONSIGNMENT-HOUSE CONSIGNMENT-CONSIGNMENT ITEM-COMMODITY-GOODS MEASURE.Net mass&gt; = "N" 
ELSE 
&lt;CC025C -CONSIGNMENT-HOUSE CONSIGNMENT-CONSIGNMENT ITEM-COMMODITY-GOODS MEASURE.Net mass&gt; = "O" </t>
  </si>
  <si>
    <t xml:space="preserve">IF /CD001C/Consignment/HouseConsignment/PreviousDocument/Type OR IF / CD003C /Consignment/HouseConsignment/PreviousDocument/Type is EQUAL to ‘N830’  
THEN 
/CC025C/Consignment/HouseConsignment/ConsignmentItem/Commodity/GoodsMeasure/netMass = "R"
ELSE IF /CD001C/TransitOperation/reducedDatasetIndicator OR 
/CD003C/TransitOperation/reducedDatasetIndicator is EQUAL to ‘1’ 
THEN 
/CC025C/Consignment/HouseConsignment/ConsignmentItem/Commodity/GoodsMeasure/netMass = "N" 
ELSE 
/CC025C/Consignment/HouseConsignment/ConsignmentItem/Commodity/GoodsMeasure/netMass = "O" </t>
  </si>
  <si>
    <t>#reducedDataset
#crossIEs
#externalDomain</t>
  </si>
  <si>
    <t>200</t>
  </si>
  <si>
    <t>C0860</t>
  </si>
  <si>
    <t>IF &lt;TRANSIT OPERATION.AES Communication purpose&gt; is EQUAL to '2'
THEN &lt;CONSIGNMENT&gt; = "N"
ELSE &lt;CONSIGNMENT&gt; = "R"</t>
  </si>
  <si>
    <t>IF /CC190C/TransitOperation/AESCommunicationPurpose&gt; is EQUAL to '2'
THEN /CC190C/Consignment = "N"
ELSE /CC190C/Consignment = "R"</t>
  </si>
  <si>
    <t xml:space="preserve">#nationalDomain </t>
  </si>
  <si>
    <t>201</t>
  </si>
  <si>
    <t>C0861</t>
  </si>
  <si>
    <t xml:space="preserve">IF (&lt;CC015C-AUTHORISATION.Type&gt; is EQUAL to 'C521' AND &lt;CC015C -CONSIGNMENT- 
LOCATION OF GOODS&gt; is PRESENT (either from CC015C or from Authorisation record)) 
     OR (&lt;CC013C-AUTHORISATION.Type&gt; is EQUAL to 'C521' AND &lt;CC013C- CONSIGNMENT-LOCATION OF GOODS&gt; is PRESENT (either from CC013C or from Authorisation record)) 
THEN &lt;CC190C-CONSIGNMENT-LOCATION OF GOODS&gt; = "R" 
ELSE &lt;CC190C-CONSIGNMENT-LOCATION OF GOODS&gt; = "N" 
</t>
  </si>
  <si>
    <t xml:space="preserve">IF (/CC015C/Authorisation/type is EQUAL to 'C521' AND /CC015C/Consignment/LocationOfGoods is PRESENT (either from CC015C or from Authorisation record)) 
     OR (/CC013C/Authorisation/type is EQUAL to 'C521' AND /CC013C/Consignment/LocationOfGoods is PRESENT (either from CC013C or from Authorisation record)) 
THEN /CC190C/Consignment/LocationOfGoods = "R" 
ELSE /CC190C/Consignment/LocationOfGoods = "N" 
</t>
  </si>
  <si>
    <t xml:space="preserve">#crossIEs
#nationalDomain </t>
  </si>
  <si>
    <t>202</t>
  </si>
  <si>
    <t>C0862</t>
  </si>
  <si>
    <t xml:space="preserve">IF (&lt;CC015C-CONSIGNMENT-HOUSE CONSIGNMENT-CONSIGNMENT ITEM-SUPPORTING DOCUMENT.Type&gt; is in SET {C651,C658}
OR &lt;CC013C-CONSIGNMENT-HOUSE CONSIGNMENT-CONSIGNMENT ITEM-SUPPORTING DOCUMENT.Type&gt; is in SET {C651,C658}) AND (&lt;CC015C-CONSIGNMENT-HOUSE CONSIGNMENT-CONSIGNMENT ITEM-COMMODITY-GOODS MEASURE. Supplementary units&gt; is PRESENT
OR &lt;CC013C-CONSIGNMENT-HOUSE CONSIGNMENT-CONSIGNMENT ITEM-COMMODITY-GOODS MEASURE. Supplementary units&gt; is PRESENT)
THEN &lt;CC190C-CONSIGNMENT-HOUSE CONSIGNMENT-CONSIGNMENT ITEM-COMMODITY-GOODS MEASURE. Supplementary units&gt; = "R"
ELSE &lt;CC190C-CONSIGNMENT-HOUSE CONSIGNMENT-CONSIGNMENT ITEM-COMMODITY-GOODS MEASURE. Supplementary units&gt; = "N"
</t>
  </si>
  <si>
    <t xml:space="preserve">IF (/CC015C/Consignment/HouseConsignment/ConsignmentItem/SupportingDocument/type is in SET {C651, C658}
OR /CC013C/Consignment/HouseConsignment/ConsignmentItem/SupportingDocument/type is in SET {C651,C658}) 
AND (/CC015C/Consignment/HouseConsignment/ConsignmentItem/Commodity/ GoodsMeasure/supplementaryUnits is PRESENT OR 
/CC013C/Consignment/HouseConsignment/ConsignmentItem/Commodity/ GoodsMeasure/supplementaryUnits is PRESENT)
THEN
/CC190C/Consignment/HouseConsignment/ConsignmentItem/Commodity/ GoodsMeasure/supplementaryUnits = "R"
ELSE
/CC190C/Consignment/HouseConsignment/ConsignmentItem/Commodity/ GoodsMeasure/supplementaryUnits = "N”
</t>
  </si>
  <si>
    <t>203</t>
  </si>
  <si>
    <t>C0867</t>
  </si>
  <si>
    <t>IF &lt;CD501C-HOLDER OF THE TRANSIT PROCEDURE&gt; is in SET CL234 (DocumentTypeExcise)
  THEN &lt;CC191C-AES RESULTS-EXPORT OPERATION-GOODS SHIPMENT&gt; = "R"
ELSE &lt;CC191C-AES RESULTS-EXPORT OPERATION-GOODS SHIPMENT&gt; = "N"</t>
  </si>
  <si>
    <t>IF /CD501C/GoodsShipment/GoodsItem/PreviousDocument/type is in SET CL234
   THEN /CC191C/AESResults/ExportOperation/GoodsShipment = "R"
ELSE /CC191C/AESResults/ExportOperation/GoodsShipment = "N"</t>
  </si>
  <si>
    <t xml:space="preserve">#exciseGoods
#nationalDomain 
 </t>
  </si>
  <si>
    <t>204</t>
  </si>
  <si>
    <t>C0870</t>
  </si>
  <si>
    <t>IF the first three characters of &lt;Message recipient&gt; is EQUAL to ‘NTA’
THEN &lt;INVALIDATION.Decision date and time&gt; = "N"
ELSE &lt;INVALIDATION.Decision date and time&gt; =   "R"</t>
  </si>
  <si>
    <t>IF the first three characters of /*/messageRecipient is EQUAL to ‘NTA’
THEN /*/Invalidation/decisionDateAndTime = "N"
ELSE /*/Invalidation/decisionDateAndTime = "R"</t>
  </si>
  <si>
    <t>205</t>
  </si>
  <si>
    <t>C0872</t>
  </si>
  <si>
    <t>IF &lt;CONSIGNMENT.Container indicator&gt; is EQUAL to ‘1’
  THEN &lt;CONSIGNMENT-TRANSPORT EQUIPMENT&gt; = "R"
   ELSE &lt;CONSIGNMENT-TRANSPORT EQUIPMENT&gt; = "O"</t>
  </si>
  <si>
    <t>IF /*/Consignment/containerIndicator is EQUAL to '1'
  THEN /*/Consignment/TransportEquipment = "R"
   ELSE /*/Consignment/TransportEquipment = "O"</t>
  </si>
  <si>
    <t>206</t>
  </si>
  <si>
    <t>C0904</t>
  </si>
  <si>
    <t>IF &lt;TRANSIT OPERATION.Declaration type&gt; is PRESENT
THEN
IF &lt;TRANSIT OPERATION.Declaration type&gt; is EQUAL to 'TIR' 
THEN &lt;HOLDER OF THE TRANSIT PROCEDURE.TIR holder identification number&gt; = "R" 
ELSE &lt;HOLDER OF THE TRANSIT PROCEDURE.TIR holder identification number&gt; = "N" 
ELSE
IF &lt;CC015C-TRANSIT OPERATION.Declaration type&gt; is EQUAL to 'TIR' OR &lt;CC013C-TRANSIT OPERATION.Declaration type&gt; is EQUAL to 'TIR'
THEN &lt;HOLDER OF THE TRANSIT PROCEDURE.TIR holder identification number&gt; = "R" 
ELSE &lt;HOLDER OF THE TRANSIT PROCEDURE.TIR holder identification number&gt; = "N"</t>
  </si>
  <si>
    <t>IF /*/TransitOperation/declarationType is PRESENT
THEN IF /*/TransitOperation/declarationType is EQUAL to 'TIR'
           THEN /*/HolderOfTheTransitProcedure/TIRHolderIdentificationNumber = "R"
           ELSE /*/HolderOfTheTransitProcedure/TIRHolderIdentificationNumber = "N"
ELSE IF /CC015C/TransitOperation/declarationType is EQUAL to 'TIR' OR 
/CC013C/TransitOperation/declarationType is EQUAL to 'TIR'
         THEN /*/HolderOfTheTransitProcedure/TIRHolderIdentificationNumber = "R"
         ELSE /*/HolderOfTheTransitProcedure/TIRHolderIdentificationNumber = "N"</t>
  </si>
  <si>
    <t>#declarationType
#crossIEs
#allDomains</t>
  </si>
  <si>
    <t>207</t>
  </si>
  <si>
    <t>C0908</t>
  </si>
  <si>
    <t xml:space="preserve">IF &lt;CONSIGNMENT.Mode of transport at the border&gt; is EQUAL to '5'
THEN &lt;CONSIGNMENT-ACTIVE BORDER TRANSPORT MEANS&gt; = “N” 
ELSE
IF &lt;TRANSIT OPERATION.Security is in SET {1,2,3} 
THEN &lt;CONSIGNMENT-ACTIVE BORDER TRANSPORT MEANS&gt; =”R” 
ELSE &lt;CONSIGNMENT-ACTIVE BORDER TRANSPORT MEANS&gt; = “O” 
</t>
  </si>
  <si>
    <t xml:space="preserve">IF /*/Consignment/modeOfTransportAtTheBorder is EQUAL to '5'
THEN /*/Consignment/ActiveBorderTransportMeans = “N” 
ELSE 
IF /*/TransitOperation/security is in SET {1,2,3} 
THEN /*/Consignment/ActiveBorderTransportMeans = “R” 
ELSE /*/Consignment/ActiveBorderTransportMeans = “O”
</t>
  </si>
  <si>
    <t>208</t>
  </si>
  <si>
    <t>C0909</t>
  </si>
  <si>
    <t>IF &lt;CONSIGNMENT.Country of dispatch&gt; is PRESENT
THEN
&lt;CONSIGNMENT-HOUSE CONSIGNMENT.Country of dispatch&gt; = "N" AND
&lt;CONSIGNMENT-HOUSE CONSIGNMENT-CONSIGNMENT ITEM.Country of 
dispatch&gt; = "N"
ELSE IF &lt;CONSIGNMENT-HOUSE CONSIGNMENT.Country of dispatch&gt; is 
PRESENT
THEN &lt;CONSIGNMENT-HOUSE CONSIGNMENT-CONSIGNMENT ITEM.Country of dispatch&gt; = "N"
ELSE 
&lt;CONSIGNMENT-HOUSE CONSIGNMENT-CONSIGNMENT ITEM.Country of dispatch&gt; = "R"</t>
  </si>
  <si>
    <t xml:space="preserve">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 </t>
  </si>
  <si>
    <t>209</t>
  </si>
  <si>
    <t>C0930</t>
  </si>
  <si>
    <t xml:space="preserve">IF &lt;CONTROL RESULT.Code&gt; is in SET {B1, A5}
THEN
(&lt;CONSIGMENT&gt; = “R” AND &lt;TRANSIT OPERATION.Other things to report&gt; = “O”) OR
(&lt;CONSIGMENT&gt; = “O” AND &lt;TRANSIT OPERATION.Other things to report&gt; = “R”)
ELSE
&lt;CONSIGMENT&gt; = “N” AND &lt;TRANSIT OPERATION.Other things to report&gt; = “O”
</t>
  </si>
  <si>
    <t xml:space="preserve">IF /*/ControlResult/code is in SET {B1, A5}
THEN
(/*/Consignment = “R” AND /*/TransitOperation/otherThingsToReport = “O” ) OR (/*/Consignment = “O” AND /*/TransitOperation/otherThingsToReport = “R”) 
ELSE
/*/Consignment = “N” AND /*/TransitOperation/otherThingsToReport = “O”
</t>
  </si>
  <si>
    <t>210</t>
  </si>
  <si>
    <t>E1101</t>
  </si>
  <si>
    <t>IF &lt;Decisive Date&gt; is LESS than or EQUAL to &lt;TPendDate&gt; 
THEN /*/RiskAnalysisIdentification/RiskAnalysis/RiskAnalysisResult/code
format shall be set to an..5</t>
  </si>
  <si>
    <t>211</t>
  </si>
  <si>
    <t>E1102</t>
  </si>
  <si>
    <t>IF &lt;Decisive Date&gt; is LESS than or EQUAL to &lt;TPendDate&gt; THEN
/*/HolderOfTheTransitProcedure/Address/postcode AND
/*/Consignment/Consignor/Address/postcode AND
/*/Consignment/Consignee/Address/postcode AND
/*/Consignment/LocationOfGoods/Address/postcode AND
/*/Consignment/HouseConsignment/ConsignmentItem/Consignee/Address/postcode AND
/*/Consignment/ConsigneeActual/Address/postcode AND
/*/GuaranteeReference/Guarantor/Address/postcode
format shall be set to an..9</t>
  </si>
  <si>
    <t>#format
#constraint
#allDomains</t>
  </si>
  <si>
    <t>212</t>
  </si>
  <si>
    <t>E1103</t>
  </si>
  <si>
    <t>IF &lt;Decisive Date&gt; is LESS than or EQUAL to &lt;TPendDate&gt; 
THEN /*/Consignment/ActiveBorderTransportMeans/identificationNumber 
AND /*/Consignment/DepartureTransportMeans/identificationNumber 
AND /CD038C/Consignment/Incident/Transhipment/TransportMeans/identificationNumber format shall be set to an..27</t>
  </si>
  <si>
    <t xml:space="preserve">#incident
#format
#constraint
#allDomains 
</t>
  </si>
  <si>
    <t>213</t>
  </si>
  <si>
    <t>E1104</t>
  </si>
  <si>
    <t xml:space="preserve">IF &lt;Decisive Date&gt; is LESS than or EQUAL to &lt;TPendDate&gt;
THEN
/*/HolderOfTheTransitProcedure/name AND
/*/HolderOfTheTransitProcedure/Address/streetAndNumber AND
/*/GuaranteeReference/Guarantor/name AND
/*/GuaranteeReference/Guarantor/Address/streetAndNumber AND
/*/Consignment/Consignor/name AND
/*/Consignment/Consignor/Address/streetAndNumber AND
/*/Consignment/Consignee/name AND
/*/Consignment/Consignee/Address/streetAndNumber AND
/*/Consignment/LocationOfGoods/Address/streetAndNumber AND
/*/Consignment/ActiveBorderTransportmeans/conveyanceReferenceNumber AND
/*/Consignment/HouseConsignment/ConsignmentItem/Consignee/name AND
/*/Consignment/HouseConsignment/ConsignmentItem/Consignee/Address/streetAndNumber AND
/*/Consignment/HouseConsignment/ConsignmentItem/PreviousDocument/referenceNumber AND
/*/Consignment/HouseConsignment/ConsignmentItem/SupportingDocument/referenceNumber AND
/*/Consignment/HouseConsignment/ConsignmentItem/TransportDocument/referenceNumber AND
/*/Consignment/HouseConsignment/ConsignmentItem/AdditionalReference/referenceNumber 
format shall be set to an..35
</t>
  </si>
  <si>
    <t>214</t>
  </si>
  <si>
    <t>E1105</t>
  </si>
  <si>
    <t>IF &lt;Decisive Date&gt; is LESS than or EQUAL to &lt;TPendDate&gt;
THEN 
/*/Consignment/HouseConsignment/ConsignmentItem/Packaging/shippingMarks
format shall be set to an..42</t>
  </si>
  <si>
    <t>215</t>
  </si>
  <si>
    <t>E1107</t>
  </si>
  <si>
    <t>IF &lt;Decisive Date&gt; is LESS than or EQUAL to &lt;TPendDate&gt;
THEN 
/*/Consignment/HouseConsignment/ConsignmentItem/Commodity/descriptionOfGoods
format shall be set to an..280</t>
  </si>
  <si>
    <t>216</t>
  </si>
  <si>
    <t>E1109</t>
  </si>
  <si>
    <t>IF &lt;Decisive Date&gt; is LESS than or EQUAL to &lt;TPendDate&gt;
THEN
/*/Consignment/grossMass AND
/*/Consignment/HouseConsignment/ConsignmentItem/Commodity/GoodsMeasure/grossMass AND
/*/Consignment/HouseConsignment/ConsignmentItem/ Commodity/GoodsMeasure/netMass
format shall be set to n..11,3</t>
  </si>
  <si>
    <t>217</t>
  </si>
  <si>
    <t>E1111</t>
  </si>
  <si>
    <t>IF &lt;Decisive Date&gt; is LESS than or EQUAL to &lt;TPendDate&gt;
THEN 
/*/Consignment/HouseConsignment/ConsignmentItem/Packaging/numberOfPackages
format shall be set to n..5</t>
  </si>
  <si>
    <t>218</t>
  </si>
  <si>
    <t>E1114</t>
  </si>
  <si>
    <t>IF &lt;Decisive Date&gt; is LESS than or EQUAL to &lt;TPendDate&gt;
THEN
/*/Consignment/PlaceOfLoading/location 
format shall be set to an..17</t>
  </si>
  <si>
    <t>219</t>
  </si>
  <si>
    <t>E1115</t>
  </si>
  <si>
    <t xml:space="preserve">IF &lt;Decisive Date&gt; is LESS than or EQUAL to &lt;TPendDate&gt; 
THEN 
/*/Enquiry/text AND 
/*/Recovery/text AND 
/*/ResponseInformation/text AND 
/*/RequestedInformation/text AND 
/*/FunctionalError/originalAttributeValue 
format shall be set to an..140 </t>
  </si>
  <si>
    <t>#format
#checkByRecipientNotPossible
#constraint
#commonDomain</t>
  </si>
  <si>
    <t>220</t>
  </si>
  <si>
    <t>E1116</t>
  </si>
  <si>
    <t xml:space="preserve">IF &lt;Decisive Date&gt; is LESS than or EQUAL to &lt;TPendDate&gt;
THEN
/*/TransitOperation/cancelEnquiryNotificationText AND
/*/RiskAnalysisIdentification/RiskAnalysis/RiskAnalysisResult/text 
format shall be set to an...350
</t>
  </si>
  <si>
    <t>221</t>
  </si>
  <si>
    <t>E1117</t>
  </si>
  <si>
    <t xml:space="preserve">IF &lt;Decisive Date&gt; is LESS than or EQUAL to &lt;TPendDate&gt;
THEN
/*/Consignment/HouseConsignment/ConsignmentItem/PreviousDocument/complementOfInformation
/*/Consignment/HouseConsignment/ConsignmentItem/SupportingDocument/complementOfInformation
format shall be set to an..26.
</t>
  </si>
  <si>
    <t>222</t>
  </si>
  <si>
    <t>E1118</t>
  </si>
  <si>
    <t xml:space="preserve">IF &lt;Decisive Date&gt; is LESS than or EQUAL to &lt;TPendDate&gt;
THEN
/*/Guarantee/GuaranteeReference/accessCode
format shall be set to an4
</t>
  </si>
  <si>
    <t>223</t>
  </si>
  <si>
    <t>E1119</t>
  </si>
  <si>
    <t>IF &lt;Decisive Date&gt; is LESS than or EQUAL to &lt;TPendDate&gt;
THEN
/CD906C/FunctionalError/errorPointer
format shall be set to an..210</t>
  </si>
  <si>
    <t>224</t>
  </si>
  <si>
    <t>E1121</t>
  </si>
  <si>
    <t>IF &lt;Decisive Date&gt; is LESS than or EQUAL to &lt;TPendDate&gt; 
THEN /*/Guarantee/GuaranteeReference/amountConcerned
format shall be set to n..15,2</t>
  </si>
  <si>
    <t>225</t>
  </si>
  <si>
    <t>E1301</t>
  </si>
  <si>
    <t xml:space="preserve">IF &lt;Decisive Date&gt; is LESS than or EQUAL to &lt;TPendDate&gt;
THEN
/*/Consignment/countryOfDispatch AND 
/*/Consignment/PreviousDocument AND
/*/Consignment/SupportingDocument AND
/*/Consignment/TransportDocument AND
/*/Consignment/AdditionalReference AND
/*/Consignment/AdditionalInformation AND
/*/Consignment/HouseConsignment/countryOfDispatch AND
/*/Consignment/HouseConsignment/countryOfDestination AND
/*/Consignment/HouseConsignment/referenceNumberUCR AND
/*/Consignment/HouseConsignment/Consignor AND
/*/Consignment/HouseConsignment/Consignee AND
/*/Consignment/HouseConsignment/DepartureTransportMeans AND
/*/Consignment/HouseConsignment/PreviousDocument AND
/*/Consignment/HouseConsignment/SupportingDocument AND
/*/Consignment/HouseConsignment/TransportDocument AND
/*/Consignment/HouseConsignment/AdditionalReference AND
/*/Consignment/HouseConsignment/AdditionalInformation AND
/*/Consignment/HouseConsignment/TransportCharges AND
/*/Consignment/HouseConsignment/ConsignmentItem/countryOfDispatch AND
/*/GuaranteeReference/Guarantor/AgentInCountryOfCompetentAuthority
shall not be used
</t>
  </si>
  <si>
    <t>226</t>
  </si>
  <si>
    <t>E1401</t>
  </si>
  <si>
    <t>IF &lt;Decisive Date&gt; is LESS than or EQUAL to &lt;TPendDate&gt;
THEN
 /*/Consignment/HouseConsignment/ConsignmentItem/PreviousDocument 
multiplicity shall be set to '9x'</t>
  </si>
  <si>
    <t>#multiplicity
#constraint
#allDomains</t>
  </si>
  <si>
    <t>227</t>
  </si>
  <si>
    <t>E1402</t>
  </si>
  <si>
    <t>IF &lt;Decisive Date&gt; is LESS than or EQUAL to &lt;TPendDate&gt;
THEN
 /*/FunctionalError
 /*/RiskAnalysisIdentification/RiskAnalysis
multiplicity shall be set to '999x'</t>
  </si>
  <si>
    <t>#multiplicity
#checkByRecipientNotPossible
#constraint
#commonDomain</t>
  </si>
  <si>
    <t>228</t>
  </si>
  <si>
    <t>E1403</t>
  </si>
  <si>
    <t xml:space="preserve">IF &lt;Decisive Date&gt; is LESS than or EQUAL to &lt;TPendDate&gt;
THEN
 /*/Consignment/HouseConsignment/ConsignmentItem
multiplicity shall be set to '99x'
</t>
  </si>
  <si>
    <t>#multiplicity
#constraint
#commonDomain</t>
  </si>
  <si>
    <t>229</t>
  </si>
  <si>
    <t>E1406</t>
  </si>
  <si>
    <t>IF &lt;Decisive Date&gt; is LESS than or EQUAL to &lt;TPendDate&gt;
THEN
/*/RiskAnalysisIdentification/RiskAnalysis/RiskAnalysisResult AND
/*/Consignment/ActiveBorderTransportMeans AND
/*/Consignment/HouseConsignment AND
/*/Consignment/HouseConsignment/ConsignmentItem/Commodity/DangerousGoods
multiplicity shall be set to '1x'</t>
  </si>
  <si>
    <t>230</t>
  </si>
  <si>
    <t>E1407</t>
  </si>
  <si>
    <t xml:space="preserve">IF &lt;Decisive Date&gt; is LESS than or EQUAL to &lt;TPendDate&gt; 
THEN
for each Goods Item, the cumulated number of all instances of
/*/Consignment/HouseConsignment/ConsignmentItem/SupportingDocument AND /*/Consignment/HouseConsignment/ConsignmentItem/TransportDocument AND /*/Consignment/HouseConsignment/ConsignmentItem/AdditionalReference 
shall be LESS OR EQUAL to 99x
</t>
  </si>
  <si>
    <t>231</t>
  </si>
  <si>
    <t>G0001</t>
  </si>
  <si>
    <t xml:space="preserve">If at least one &lt;CONSIGNMENT-HOUSE CONSIGNMENT-ADDITIONAL INFORMATION.Code&gt; is EQUAL to ’30600’ in the declaration, then for the specific &lt;CONSIGNMENT-HOUSE CONSIGNMENT&gt; the Data Group CONSIGNEE shall not be used AND &lt;CONSIGNMENT-CONSIGNEE&gt; shall not be used. For the rest of the repetitions of &lt;CONSIGNMENT-HOUSE CONSIGNMENT&gt; the specific IF statement (“If at least one &lt;CONSIGNMENT-HOUSE CONSIGNMENT-ADDITIONAL INFORMATION.Code&gt; is EQUAL to ’30600’”) shall be re-validated.
During the Transitional Period same approach shall be followed for the &lt;CONSIGNMENT-HOUSE CONSIGNMENT-CONSIGNMENT ITEM-ADDITIONAL INFORMATION.Code&gt;.
</t>
  </si>
  <si>
    <t>232</t>
  </si>
  <si>
    <t>G0002</t>
  </si>
  <si>
    <t>XSD contains a non-standard regular expression for this data item.</t>
  </si>
  <si>
    <t>233</t>
  </si>
  <si>
    <t>G0003</t>
  </si>
  <si>
    <t>This Data Item is omitted if the Data Group &lt;RISK ANALYSIS RESULT&gt; does not refer to a specific Goods Item but is applicable to the whole Consignment.
This Data Item has the value '0' if the Data Group &lt;RISK ANALYSIS RESULT&gt; does not refer to a specific Goods Item but is applicable to all Goods Items included in the Consignment.
This Data Item has a non-zero value if the Data Group &lt;RISK ANALYSIS RESULT&gt; refer to a specific Goods Item.</t>
  </si>
  <si>
    <t>234</t>
  </si>
  <si>
    <t>G0005</t>
  </si>
  <si>
    <t>The maximum value is 1999 as defined in the XSD pattern.</t>
  </si>
  <si>
    <t>235</t>
  </si>
  <si>
    <t>G0006</t>
  </si>
  <si>
    <t>&lt;TRANSPORT EQUIPMENT-GOODS REFERENCE.Declaration goods item number&gt; is filled in with the item number of the goods concerned as provided in Declaration goods item number.</t>
  </si>
  <si>
    <t>236</t>
  </si>
  <si>
    <t>G0007</t>
  </si>
  <si>
    <t>The Header shall be included if the field &lt;TRANSIT OPERATION.MRN&gt; is PRESENT in the rejected message, and can be included in the CD917C.</t>
  </si>
  <si>
    <t>237</t>
  </si>
  <si>
    <t>G0009</t>
  </si>
  <si>
    <t>IF &lt;FUNCTIONAL ERROR.Error code&gt; is in SET {90, 93} 
THEN &lt;FUNCTIONAL ERROR.Error pointer&gt; shall include the &lt;TRANSIT OPERATION.MRN&gt; of the rejected message 
ELSE IF &lt;FUNCTIONAL ERROR.Error code&gt; is in SET {92, 51, 52}
THEN &lt;FUNCTIONAL ERROR.Error pointer&gt; shall include the &lt;Root Element&gt;
ELSE &lt;FUNCTIONAL ERROR.Error pointer&gt; shall include the XPath location to point to the Data Item or the Data Group that caused the error.</t>
  </si>
  <si>
    <t>238</t>
  </si>
  <si>
    <t>G0010</t>
  </si>
  <si>
    <t>IF &lt;FUNCTIONAL ERROR.Error code&gt; is EQUAL to '12'
THEN &lt;FUNCTIONAL ERROR.Error reason&gt; shall point to the Codelist number against which validation failed (ie CLxxx)
ELSE IF &lt;FUNCTIONAL ERROR.Error code&gt; is in SET {13, 15} 
THEN &lt;FUNCTIONAL ERROR.Error reason&gt; shall point to the Condition/Technical Rule number against which validation failed (ie Cxxxx or Txxxx),
ELSE IF &lt;FUNCTIONAL ERROR.Error code&gt; is EQUAL to '14' 
THEN &lt;FUNCTIONAL ERROR.Error reason&gt; shall point to the Rules/Technical Rule number against which validation failed (ie Rxxxx or Txxxx)
ELSE IF &lt;FUNCTIONAL ERROR.Error code&gt; is EQUAL to '50' 
THEN &lt;FUNCTIONAL ERROR.Error reason&gt; shall point to the Transitional Constraint number against which validation failed (ie Exxxx or Bxxxx),
ELSE IF &lt;FUNCTIONAL ERROR.Error code&gt; is in SET {51, 52} 
THEN the &lt;FUNCTIONAL ERROR.Error reason&gt; shall be:
• 'ieCAvB' if exception is thrown by ieCA
• 'NCAvB' if exception is thrown by NTA/NECA,
ELSE the &lt;FUNCTIONAL ERROR.Error reason&gt; shall have the value 'N/A'</t>
  </si>
  <si>
    <t>#complex
#allDomains</t>
  </si>
  <si>
    <t>239</t>
  </si>
  <si>
    <t>G0011</t>
  </si>
  <si>
    <t>It contains the text of the error returned by the XML parser or XML validator.</t>
  </si>
  <si>
    <t>240</t>
  </si>
  <si>
    <t>G0012</t>
  </si>
  <si>
    <t>It should include the XPath location of the error. If the XPath string is to be truncated (i.e. if the length of the string is greater than 512 characters long), then the data item should not be used.</t>
  </si>
  <si>
    <t>241</t>
  </si>
  <si>
    <t>G0013</t>
  </si>
  <si>
    <t>It should be used when the error is an XML schema error concerning invalid values. The reasons for considering an attribute value invalid might be the format and/or a value for a technical code list. For such cases, the data item should contain the value of the invalid value in order to indicate which value was perceived invalid.</t>
  </si>
  <si>
    <t>#format
#allDomains</t>
  </si>
  <si>
    <t>242</t>
  </si>
  <si>
    <t>G0014</t>
  </si>
  <si>
    <t>Eastern longitude and Northern latitude will use the optional '+' sign.
Western longitude and Southern latitude will use the '-' sign.</t>
  </si>
  <si>
    <t>243</t>
  </si>
  <si>
    <t>G0015</t>
  </si>
  <si>
    <t>In case of Incident information received via one or multiple CD180C, all the information received shall be included in the D.G. &lt;CONSIGNMENT-INCIDENT&gt;.</t>
  </si>
  <si>
    <t>244</t>
  </si>
  <si>
    <t>G0016</t>
  </si>
  <si>
    <t>&lt;CONSIGNMENT-INCIDENT-TRANSPORT EQUIPMENT.Container identification number&gt; is filled in case of incident with the new Container identification number amending initial declaration or with the existing Container identification number if DI Number of seals is greater than 0.</t>
  </si>
  <si>
    <t>245</t>
  </si>
  <si>
    <t>G0017</t>
  </si>
  <si>
    <t>'State of seals' = ‘0’ in case that the seals are not in good state (i.e. expected but not present OR damaged OR present with discrepancies found). In this case, the &lt;CD018C-CONTROL RESULT.Code&gt; is ‘A5’ (or ‘B1’ if more (major) discrepancies are identified) as defined in the Transit Manual.
'State of seals' = ‘1’ in case that the seals are in good state (present and not damaged, with no discrepancies found) OR [applicable for the CD018C only] not present as expected based on information received from other Customs Offices.</t>
  </si>
  <si>
    <t>246</t>
  </si>
  <si>
    <t>G0018</t>
  </si>
  <si>
    <t>IF &lt;COMPETENT CUSTOMS OFFICE AT DEPARTURE&gt; is EQUAL to &lt;CUSTOMS OFFICE OF DEPARTURE&gt;
THEN &lt;CD144C-CUSTOMS OFFICE OF DEPARTURE&gt; = "O" 
ELSE &lt;CD144C-CUSTOMS OFFICE OF DEPARTURE&gt; = "R"</t>
  </si>
  <si>
    <t>247</t>
  </si>
  <si>
    <t>G0020</t>
  </si>
  <si>
    <t>Refers to the mode of transport corresponding to the active means of transport which is expected to be used on exit from or entry into the Safety and Security area.</t>
  </si>
  <si>
    <t>248</t>
  </si>
  <si>
    <t>G0021</t>
  </si>
  <si>
    <t>The value '0' (zero) is a valid number in this Data Item, as per applicable XSD pattern.</t>
  </si>
  <si>
    <t>249</t>
  </si>
  <si>
    <t>G0022</t>
  </si>
  <si>
    <t>This D.I. corresponds to the D.I. Security of the Export Declaration.</t>
  </si>
  <si>
    <t>250</t>
  </si>
  <si>
    <t>G0023</t>
  </si>
  <si>
    <t>The D.I. will be filled in with new value amending initial declaration in case of incident</t>
  </si>
  <si>
    <t>251</t>
  </si>
  <si>
    <t>G0024</t>
  </si>
  <si>
    <t>D.I. will be filled if the value is provided.</t>
  </si>
  <si>
    <t>252</t>
  </si>
  <si>
    <t>G0025</t>
  </si>
  <si>
    <t>The value of D.I. &lt;CONSIGNMENT-HOUSE CONSIGNMENT.Security indicator from export declaration&gt; will be equal to D.I. &lt;CC191C-AES RESULTS-EXPORT OPERATION.Security&gt;.</t>
  </si>
  <si>
    <t>253</t>
  </si>
  <si>
    <t>G0026</t>
  </si>
  <si>
    <t>The multiplicity of this D.G. at House Consignment level is defined as 99x for homogeneity with the multiplicity of the same D.G. at other levels.
If this D.G. is used, it should be present only ONCE.
This D.G. can be used only in case of standard customs declaration (Additional Declaration Type = 'A') with Export followed by Transit (Previous Document Export Type = 'N830')
(There should be maximum one export MRN included per one House Consignment, no groupage of export declaration should be applied within one HC).</t>
  </si>
  <si>
    <t xml:space="preserve">#EFT
#externalDomain
#nationalDomain </t>
  </si>
  <si>
    <t>254</t>
  </si>
  <si>
    <t>G0029</t>
  </si>
  <si>
    <t>The D.I. will be filled in with new value amending initial declaration in case of incident. In case goods were initially not containerized and are placed in a container, or the initial container is replaced by another container then &lt;CONSIGNMENT-INCIDENT-TRANSHIPMENT.Container indicator&gt; is equal to '1' else &lt;CONSIGNMENT-INCIDENT-TRANSHIPMENT.Container indicator&gt; is equal to '0'.</t>
  </si>
  <si>
    <t>255</t>
  </si>
  <si>
    <t>G0030</t>
  </si>
  <si>
    <t xml:space="preserve">If a consignment is moving from one Member State to another Member State via a third country which is not in set of CL009 (CountryCodesCommonTransit) then a &lt;CUSTOMS OFFICE OF TRANSIT (DECLARED)&gt; shall be declared and located in the specific Member States. </t>
  </si>
  <si>
    <t xml:space="preserve">
#MS
#CTC
#allDomains 
#countries</t>
  </si>
  <si>
    <t>256</t>
  </si>
  <si>
    <t>G0032</t>
  </si>
  <si>
    <t>This CUSTOMS OFFICE can be the DECLARED Office or the ACTUAL Office.</t>
  </si>
  <si>
    <t>257</t>
  </si>
  <si>
    <t>G0033</t>
  </si>
  <si>
    <t>The Data Item &lt;AUTHORISATION.Reference number&gt; must be valid in CDMS or in the National Decision Management System.</t>
  </si>
  <si>
    <t>258</t>
  </si>
  <si>
    <t>G0034</t>
  </si>
  <si>
    <t xml:space="preserve">In case of Export followed by Transit and whenever the internal transit procedure is applied, the Declared Office of Destination needs to be ‘appropriate’, otherwise the initial submission and/or subsequent amendment requests of the transit declaration data as submitted by the Holder of the Transit Procedure to the Office of Departure has to be rejected. This can be validated as follows:
A/ In case the Declared Office of Destination belongs to EU MS (CL010- CountryCodesCommunity), and its Custom Office Reference Number is included in both CL172- CustomsOfficeDestination and CL294-CustomsOfficeExitDeclared, then it is considered ‘appropriate’ (otherwise is considered not ‘appropriate’);
B/ In case the Declared Office of Destination belongs to CTC (CL112- CountryCodesCTC), it is considered by default ‘appropriate’.
When the Declared Office of Destination is considered as not ‘appropriate’, the messages CC013C or CC015C will be responded with CC056C that will report the error code '12- Codelist violation'.
</t>
  </si>
  <si>
    <t>#EFT
#CTC
#complex
#countries
#externalDomain</t>
  </si>
  <si>
    <t>259</t>
  </si>
  <si>
    <t>G0035</t>
  </si>
  <si>
    <t>The Holders of the Transit Procedure can only request information on their own Guarantee[s].</t>
  </si>
  <si>
    <t>260</t>
  </si>
  <si>
    <t>G0036</t>
  </si>
  <si>
    <t>COMPETENT CUSTOMS OFFICE AT DEPARTURE which is authorised for Enquiry communicates only with COMPETENT CUSTOMS OFFICE AT DESTINATION which is authorised for Enquiry. COMPETENT CUSTOMS OFFICE AT DEPARTURE which is authorised for Recovery communicates only with COMPETENT CUSTOMS OFFICE AT DESTINATION which is authorised for Recovery.</t>
  </si>
  <si>
    <t>261</t>
  </si>
  <si>
    <t>G0038</t>
  </si>
  <si>
    <t>The Header shall be included if the field &lt;TRANSIT OPERATION.MRN&gt; or &lt;TRANSIT OPERATION.LRN&gt; is PRESENT in the rejected message and shall be included in the CC917C.</t>
  </si>
  <si>
    <t>262</t>
  </si>
  <si>
    <t>G0039</t>
  </si>
  <si>
    <t xml:space="preserve">If the field &lt;TRANSIT OPERATION.LRN&gt; is PRESENT in the rejected message, this Data Item shall be filled in. </t>
  </si>
  <si>
    <t>263</t>
  </si>
  <si>
    <t>G0040</t>
  </si>
  <si>
    <t xml:space="preserve">If the field &lt;TRANSIT OPERATION.MRN&gt; is PRESENT in the rejected message, this Data Item shall be filled in. </t>
  </si>
  <si>
    <t>264</t>
  </si>
  <si>
    <t>G0041</t>
  </si>
  <si>
    <t>In a case when National risk is identified, by default, the value ‘X’ shall be included in &lt;RiskAnalysisIdentification.code&gt; when generated by the risk engine. However, if the sender would likely consider such information sent by the Office of Export /Office of Departure as useless for the recipient, then Office of Export /Office of Departure should use the value ‘N’.</t>
  </si>
  <si>
    <t>265</t>
  </si>
  <si>
    <t>G0042</t>
  </si>
  <si>
    <t xml:space="preserve">This D.G./D.I. is not used to report discrepancies. The Control Message always reports back D.G./D.I as at declaration message. </t>
  </si>
  <si>
    <t>266</t>
  </si>
  <si>
    <t>G0045</t>
  </si>
  <si>
    <t>The information in this Data Group/Data Item will override the information included in the CC015C (or in the latest CC013C, if any).</t>
  </si>
  <si>
    <t>267</t>
  </si>
  <si>
    <t>G0050</t>
  </si>
  <si>
    <t>The Reference number shall include the ARC number or the fallback eAD reference number when the ‘Type’ of the ‘Additional reference’ is C651 or C658 respectively.</t>
  </si>
  <si>
    <t>268</t>
  </si>
  <si>
    <t>G0057</t>
  </si>
  <si>
    <t>Common Code List can be extended or restricted at national level. Purely national codes are not included in Common Domain messages.</t>
  </si>
  <si>
    <t>269</t>
  </si>
  <si>
    <t>G0058</t>
  </si>
  <si>
    <t>When &lt;CONSIGNMENT-HOUSE CONSIGNMENT-CONSIGNMENT ITEM-PREVIOUS
DOCUMENT.Type&gt; is in SET {C651, C658} the Unique Body Reference (UBR) is required to be recorded in this field.</t>
  </si>
  <si>
    <t>270</t>
  </si>
  <si>
    <t>G0061</t>
  </si>
  <si>
    <t>The information presented in this D.G. is related to Safety &amp; Security and to the Binding Itinerary. In case of Binding itinerary, the information entered must include the list of codes of the countries between the Office of Departure and the Office of Destination. If more information is available about the countries visited by the means of transport since it's first place of loading until the last place of unloading, it should also be added for Safety &amp; Security purpose only.</t>
  </si>
  <si>
    <t>271</t>
  </si>
  <si>
    <t>G0062</t>
  </si>
  <si>
    <t>The rules R0506 and R0507 are applied on CC015C and CC013C to ensure that the declaration does not include unnecessary and repetitive information. They must be enforced by all NTA. Considering the possibility that one Goods Item is taken out from the declaration during the control, the message CC029C and CD001C may have different content from CC015C (or CC013C or CC170C). Consequently, those rules R0506 and R0507 shall not be strictly enforced on the Common Domain messages. Certainly not by the recipient of the CD message, likely not by the sender of the CD message.</t>
  </si>
  <si>
    <t>272</t>
  </si>
  <si>
    <t>G0064</t>
  </si>
  <si>
    <t>The message must be sent within thirteen (13) days from the day the “Destination Control Results” C_DES_CON (IE018) message is sent to the Office of Departure</t>
  </si>
  <si>
    <t>273</t>
  </si>
  <si>
    <t>G0068</t>
  </si>
  <si>
    <t xml:space="preserve">The Data Group &lt;CONSIGNMENT- HOUSE CONSIGNMENT- CONSIGNMENT ITEM- ADDITIONAL REFERENCE&gt; will be also used to include the information of EMCS consignment exported from one EU member state into a Non-EU-Member state, in case of Export Followed by Transit (where in messages CC013C or CC015C the &lt;CONSIGNMENT- HOUSE CONSIGNMENT- PREVIOUS DOCUMENT.Type&gt; = ‘N830’ AND &lt;CONSIGNMENT- HOUSE CONSIGNMENT- CONSIGNMENT ITEM- ADDITIONAL REFERENCE.Type&gt; is in SET CL234 (DocumentTypeExcise)).
In this case, the Data Group &lt;GOODS SHIPMENT- GOODS ITEM- PREVIOUS DOCUMENT&gt; of the Export declaration, will be mapped with the Data Group &lt;CONSIGNMENT- HOUSE CONSIGNMENT- CONSIGNMENT ITEM- ADDITIONAL REFERENCE&gt; of the Transit declaration.   </t>
  </si>
  <si>
    <t>#EFT
#exciseGoods
#MS
#countries
#externalDomain</t>
  </si>
  <si>
    <t>274</t>
  </si>
  <si>
    <t>G0069</t>
  </si>
  <si>
    <t>The Data Group &lt;CONSIGNMENT- HOUSE CONSIGNMENT- CONSIGNMENT ITEM- SUPPORTING DOCUMENT&gt;, can be also used to include the information related to EMCS consignment (where &lt;CONSIGNMENT- HOUSE CONSIGNMENT- CONSIGNMENT ITEM- SUPPORTING DOCUMENT.Type&gt; is in SET CL234 (DocumentTypeExcise)), transported from one EU member state into another EU member state via a CTC country.</t>
  </si>
  <si>
    <t>#exciseGoods
#CTC
#MS
#countries 
#externalDomain</t>
  </si>
  <si>
    <t>275</t>
  </si>
  <si>
    <t>G0071</t>
  </si>
  <si>
    <t>In case of Export Followed by Transit (i.e. &lt;CONSIGNMENT-HOUSE CONSIGNMENT- PREVIOUS DOCUMENT.Type&gt; = ‘N830’), all and only the goods items declared in &lt;GOODS SHIPMENT-GOODS ITEM&gt; as defined in the related Export declaration (identified by the MRN) must be included in &lt;CONSIGNMENT-HOUSE CONSIGNMENT- CONSIGNMENT ITEM&gt; Data Group.</t>
  </si>
  <si>
    <t>276</t>
  </si>
  <si>
    <t>G0072</t>
  </si>
  <si>
    <t xml:space="preserve">In case of Export Followed By Transit (&lt;CONSIGNMENT-HOUSE CONSIGNMENT- PREVIOUS DOCUMENT.Type&gt; = ‘N830’), 
-	all the goods items declared in &lt;GOODS SHIPMENT-GOODS ITEM&gt; as defined in the related Export declaration (identified by the MRN) and 
-	all the goods items declared in the &lt;CONSIGNMENT-HOUSE CONSIGNMENT- CONSIGNMENT ITEM&gt; defined in the transit declaration 
must be listed in the same order (with &lt;GOODS SHIPMENT-GOODS ITEM.Declaration goods item number&gt; = &lt;CONSIGNMENT-HOUSE CONSIGNMENT- CONSIGNMENT ITEM.Goods item number&gt;). Keeping the order of the goods item is required to enable the automatic validation of the matching of the goods in the context of Export followed by Transit.
</t>
  </si>
  <si>
    <t>277</t>
  </si>
  <si>
    <t>G0073</t>
  </si>
  <si>
    <t>When the ‘AES communication purpose’ is EQUAL to ‘2’ (= Allocation of the export MRN(s) referenced in the transit declaration), if the previous message CC191C includes one or more excise goods (i.e. &lt;CC191C-AES RESULTS-EXPORT OPERATION-GOODS SHIPMENT&gt; is PRESENT) then it is an external transit procedure (i.e. the &lt;CC190C-TRANSIT OPERATION-EXPORT OPERATION.Transit procedure category&gt; shall be equal to ‘1’= External Transit Procedure) for that (or those) Export MRN(s).</t>
  </si>
  <si>
    <t>278</t>
  </si>
  <si>
    <t>G0074</t>
  </si>
  <si>
    <t>The Administrative Reference Code (ARC) or the fallback e-AD reference number shall be recorded in this Data Item.</t>
  </si>
  <si>
    <t xml:space="preserve">#nationalDomain   </t>
  </si>
  <si>
    <t>279</t>
  </si>
  <si>
    <t>G0085</t>
  </si>
  <si>
    <t>The CD906C shall never reject another message CD906C nor a message CD917C. Action will be taken by National Help Desks.</t>
  </si>
  <si>
    <t>280</t>
  </si>
  <si>
    <t>G0086</t>
  </si>
  <si>
    <t>The CD917C shall never reject a message CD917C. Action will be taken by National Help Desks.</t>
  </si>
  <si>
    <t>281</t>
  </si>
  <si>
    <t>G0088</t>
  </si>
  <si>
    <t>When &lt;CONSIGNMENT.Inland mode of transport&gt; is EQUAL to '3', the identification number of the trailer must also be provided (where applicable).</t>
  </si>
  <si>
    <t>#road
#modeOfTransport
#externalDomain</t>
  </si>
  <si>
    <t>282</t>
  </si>
  <si>
    <t>G0090</t>
  </si>
  <si>
    <t>The Data Group ‘Carrier’ shall be provided if the value is different from the ‘Holder of the transit procedure’.
The Data Group ‘Carrier’ should not be present if the ‘Holder of the transit procedure’ is also the ‘Carrier’.</t>
  </si>
  <si>
    <t>283</t>
  </si>
  <si>
    <t>G0101</t>
  </si>
  <si>
    <t xml:space="preserve">The value of the Data Item &lt;INVALIDATION.Initiated by customs&gt; is 
 ‘0’ ('No') when the request to invalidate is initiated by the trader;
The value of the Data Item &lt;INVALIDATION.Initiated by customs&gt; is 
 ‘1’ ('Yes') when the request to invalidate is initiated by the customs.
</t>
  </si>
  <si>
    <t>284</t>
  </si>
  <si>
    <t>G0102</t>
  </si>
  <si>
    <t>For each type of authorisation, the authorisation is valid for the whole declaration (i.e. for the different HOUSE CONSIGNMENTS).</t>
  </si>
  <si>
    <t>285</t>
  </si>
  <si>
    <t>G0103</t>
  </si>
  <si>
    <t xml:space="preserve">Each iteration of this data group shall include:
-Either the transport equipment information for the containerised goods with seals OR without seals with reference to those goods; 
-OR the transport equipment information for the non containerised but sealed goods (e.g. goods carried by truck with seals) with reference to those goods; 
Note: the non containerised and unsealed goods shall not be recorded under this data group.
</t>
  </si>
  <si>
    <t>286</t>
  </si>
  <si>
    <t>G0105</t>
  </si>
  <si>
    <t>Information recorded under this data group is solely for communication purposes. No legal liabilities exist upon the specific contact person.</t>
  </si>
  <si>
    <t>287</t>
  </si>
  <si>
    <t>G0110</t>
  </si>
  <si>
    <t>The Data Item &lt;CONSISTENCY CHECKS WARNING.Warning pointer&gt; shall include the XPath location to point to the specific Data Group or Data Item for which a warning code is available. For the warning on CD411D, it shall include the XPath of the Data Group &lt;SERIES ELEMENTS&gt; where the inconsistency has been detected.</t>
  </si>
  <si>
    <t>288</t>
  </si>
  <si>
    <t>G0111</t>
  </si>
  <si>
    <t>The Data Item &lt;CONSISTENCY CHECKS WARNING.Warning code&gt; shall include the Consistency Check code that is applicable to the &lt;EVALUATED MESSAGE.Message type&gt; (as defined in CL903).</t>
  </si>
  <si>
    <t>289</t>
  </si>
  <si>
    <t>G0112</t>
  </si>
  <si>
    <t xml:space="preserve">If IMO ship identification number (type ‘10’) exists for that ship, it must be used and the Name of the sea-going vessel (type ‘11’) shall not be used. </t>
  </si>
  <si>
    <t>290</t>
  </si>
  <si>
    <t>G0113</t>
  </si>
  <si>
    <t>The country code used to define the ‘Country of destination’ can be different from the country code used in the data item ‘Country’ included in the address of the ‘Consignee’.</t>
  </si>
  <si>
    <t>291</t>
  </si>
  <si>
    <t>G0114</t>
  </si>
  <si>
    <t>The Data Item &lt;AUTHORISATION.Type&gt; shall include the value ‘C521’ when the transit declaration is submitted under simplified procedure (authorised consignor) and only in this case.</t>
  </si>
  <si>
    <t>292</t>
  </si>
  <si>
    <t>G0115</t>
  </si>
  <si>
    <t>This Data Item is required as per UCC-DA (Annex B) but may be waived for modes of transport other than rail in case the transit movement does not cross the external border of the Union.</t>
  </si>
  <si>
    <t>293</t>
  </si>
  <si>
    <t>G0117</t>
  </si>
  <si>
    <t>Common Code List can be extended at national level. Purely national codes are not included in Common Domain messages.</t>
  </si>
  <si>
    <t>294</t>
  </si>
  <si>
    <t>G0118</t>
  </si>
  <si>
    <t xml:space="preserve">IF the declaration is lodged without Safety and Security data then: 	
-where goods are carried in multimodal transport units, such as containers, swap bodies and semi trailers, the customs authorities may authorise the holder of the transit procedure not to provide this information where the logistical pattern at the point of departure may prevent the identity and nationality of the means of transport from being provided at the time the goods are released for transit, providing multimodal transport units bear unique numbers and such numbers are indicated in D.E. 19 07 063 000 Container identification number 
-In the following cases, Member States shall waive the obligation to enter this information on a transit declaration lodged at the office of departure in relation with the means of transport on which the goods are directly loaded:
  -where the logistical pattern does not allow this data element to be provided and the holder of the transit procedure has the AEOC status and 
   -where the relevant information may be traced where needed by the customs authorities via the records of the holder of the transit procedure.
</t>
  </si>
  <si>
    <t>#noSafety&amp;Security
#MS
#complex
#countries
#externalDomain</t>
  </si>
  <si>
    <t>295</t>
  </si>
  <si>
    <t>G0119</t>
  </si>
  <si>
    <t xml:space="preserve">This Data Group is “Required” except where one of the following conditions apply:
-For the declaration that include Inland Mode Of Transport with the value ‘5’;
-Where goods are carried in multimodal transport units, such as containers, swap bodies and semi trailers, the customs authorities may authorise the holder of the transit procedure not to provide this information where the logistical pattern at the point of departure may prevent the identity and nationality of the means of transport from being provided at the time the goods are released for transit, providing multimodal transport units bear unique numbers and such numbers are indicated in the Data Item ‘Container identification number’;
-For the means of transport on which the goods are directly loaded:
    	-the logistical pattern does not allow this data element to be provided and the holder of the transit procedure has the appropriate status (AEOC in EU) and 
    -the relevant information may be traced where needed by the customs authorities via the records of the holder of the transit procedure.
</t>
  </si>
  <si>
    <t>296</t>
  </si>
  <si>
    <t>G0120</t>
  </si>
  <si>
    <t xml:space="preserve">The Data Item ‘Identification number’ is required for the Data Group ‘HOLDER OF THE TRANSIT PROCEDURE’, except for:
- economic operators residing outside of the common transit countries (outside CL009), and 
- private individuals for which an identification number may be used but is not required.
</t>
  </si>
  <si>
    <t>297</t>
  </si>
  <si>
    <t>G0123</t>
  </si>
  <si>
    <t xml:space="preserve">This Data Group must be provided when different from the ‘HOLDER OF THE TRANSIT PROCEDURE’.
IF the unique ‘CONSIGNOR’ of the consignment is different from the ‘HOLDER OF THE TRANSIT PROCEDURE’ 
THEN the Data Group &lt;CONSIGNMENT -CONSIGNOR&gt; must include this ‘CONSIGNOR’;
IF the ‘CONSIGNOR’ of one or more house consignment(s) is different from the ‘HOLDER OF THE TRANSIT PROCEDURE’ 
THEN the Data Group &lt;CONSIGNMENT -HOUSE CONSIGNMENT -CONSIGNOR&gt; must include this ‘CONSIGNOR’.
</t>
  </si>
  <si>
    <t>298</t>
  </si>
  <si>
    <t>G0125</t>
  </si>
  <si>
    <t xml:space="preserve">The D.I. ‘Limit for the enquiry response date’ is equal to ‘Preparation date and time’ of the CD142C message plus either 28 days or 40 days (no other value is acceptable). This means that the date value of the DI is based on the expiration date of the timer “Wait for Enquiry response” set manually by Officer at the Competent Authority of Enquiry at Departure as follows: 
’28 days’ after the CD142C is sent: The Holder of the Transit Procedure was contacted and provided insufficient information or in case the Competent Authority of Enquiry suspects fraud. In this case, a reply to the enquiry request is expected within 28 days at the latest.
’40 days’ after the CD142C is sent: The Holder of the Transit Procedure was contacted and provided sufficient information OR the Holder of the Transit Procedure was not contacted since there is sufficient information to initiate enquiry. In this case, a reply to the enquiry request is expected within 40 days at the latest. </t>
  </si>
  <si>
    <t xml:space="preserve">N/A </t>
  </si>
  <si>
    <t>#complex
#commonDomain</t>
  </si>
  <si>
    <t>299</t>
  </si>
  <si>
    <t>G0126</t>
  </si>
  <si>
    <t>The value of this Data Item should be: 
‘A1’ (Satisfactory): When the goods are released for transit after physical control (full or partial) and no discrepancies were detected;
‘A2’ (Considered satisfactory): When the goods are released for transit after documentary control only (no physical control) and no discrepancies were detected or without any control; 
‘A3’ (Simplified procedure): In case of simplified procedure without control performed by the Customs Office of Departure (the goods are released for transit by an authorised consignor).</t>
  </si>
  <si>
    <t>300</t>
  </si>
  <si>
    <t>G0127</t>
  </si>
  <si>
    <t xml:space="preserve">The Data Item shall be filled, by using the information of the &lt;TRANSIT OPERATION. Limit date&gt;, included either: 
- in the initial declaration CC015C message or  
- in any possible amendments CC013C or  
- using the revised expected arrival date entered by the Officer at the Office Of Departure when the movement is released for transit. </t>
  </si>
  <si>
    <t>301</t>
  </si>
  <si>
    <t>G0130</t>
  </si>
  <si>
    <t>IF two or more Customs offices of transit belong to the same National Administration, THEN only one CD050C is sent to that National Administration.</t>
  </si>
  <si>
    <t>302</t>
  </si>
  <si>
    <t>G0131</t>
  </si>
  <si>
    <t>IF discrepancies have been found the Data Group will be filled in with new values amending initial declaration.</t>
  </si>
  <si>
    <t>303</t>
  </si>
  <si>
    <t>G0137</t>
  </si>
  <si>
    <t>The transition will be synchronized for all countries using a date that will be agreed by ECCG (national applications are expected to manage this data item as a dynamic data element). This technical rule may be replaced by a BRT.</t>
  </si>
  <si>
    <t>304</t>
  </si>
  <si>
    <t>G0139</t>
  </si>
  <si>
    <t>The ‘0’ (zero) value should only be used in cases where the customs officer identifies that two or more goods items are packaged together but this was not declared correctly at first instance.</t>
  </si>
  <si>
    <t>305</t>
  </si>
  <si>
    <t>G0142</t>
  </si>
  <si>
    <t>&lt;CUSTOMS OFFICE OF TRANSIT (DECLARED)&gt; shall be declared when switching from a contracting party to a different contracting party.</t>
  </si>
  <si>
    <t xml:space="preserve">#allDomains  </t>
  </si>
  <si>
    <t>306</t>
  </si>
  <si>
    <t>G0143</t>
  </si>
  <si>
    <t>The data in the IE corresponds always to the current (latest) version of the Transit declaration data with the information related to all En-Route events (if applicable). This means that it contains either the initial declaration or the amended declaration data (if any) or the revised declaration data after a control (if any), complemented with the departure control results and the risk analysis (if applicable) and the incident information (if applicable).</t>
  </si>
  <si>
    <t>307</t>
  </si>
  <si>
    <t>G0150</t>
  </si>
  <si>
    <t>Only those without CD118C</t>
  </si>
  <si>
    <t>308</t>
  </si>
  <si>
    <t>G0151</t>
  </si>
  <si>
    <t>Exceptional case of CD114C/CD115C without CD118C.</t>
  </si>
  <si>
    <t>309</t>
  </si>
  <si>
    <t>G0152</t>
  </si>
  <si>
    <t>Only those without CD168C.</t>
  </si>
  <si>
    <t>310</t>
  </si>
  <si>
    <t>G0153</t>
  </si>
  <si>
    <t>Exceptional case of CD164C/CD165C without CD168C.</t>
  </si>
  <si>
    <t>311</t>
  </si>
  <si>
    <t>G0160</t>
  </si>
  <si>
    <t>If the declaration is submitted under simplified procedure then this D.G/D.I. must be present.</t>
  </si>
  <si>
    <t>312</t>
  </si>
  <si>
    <t>G0165</t>
  </si>
  <si>
    <t>IF the declaration is submitted under simplified procedure AND the authorisation of which foresees the use of seals,
THEN &lt;CONSIGNMENT-TRANSPORT EQUIPMENT.Number of seals&gt; is GREATER than '0'.</t>
  </si>
  <si>
    <t>313</t>
  </si>
  <si>
    <t>G0167</t>
  </si>
  <si>
    <t xml:space="preserve">In case of pre-lodged declaration, the Authorisation should be still valid until the PRESENTATION NOTIFICATION FOR THE PRE-LODGED DECLARATION message (CC170C) is submitted when it will be revalidated. </t>
  </si>
  <si>
    <t>314</t>
  </si>
  <si>
    <t>G0170</t>
  </si>
  <si>
    <t>When the IE is transmitted to two or more Customs Offices that belong to the same National Administration, then only one IE is sent to this National Administration (the Customs Offices can be an Office of Transit or an Office of Exit for Transit or an Office of Destination or a Customs Office of Incident Registration).</t>
  </si>
  <si>
    <t>#incident
#commonDomain</t>
  </si>
  <si>
    <t>315</t>
  </si>
  <si>
    <t>G0171</t>
  </si>
  <si>
    <t>This message shall not be sent to the Customs Office(s) of Transit that has(have) notified that the consignment has crossed the frontier (CD118C received); 
This message shall not be sent to the Customs Office(s) of Exit for Transit that has(have) notified that the consignment exited the Security Area (CD168C received).</t>
  </si>
  <si>
    <t>#securityArea
#commonDomain</t>
  </si>
  <si>
    <t>316</t>
  </si>
  <si>
    <t>G0172</t>
  </si>
  <si>
    <t xml:space="preserve">The details filled in the Data Group, are those of the Contact person located in the country of the competent authority. </t>
  </si>
  <si>
    <t>317</t>
  </si>
  <si>
    <t>G0173</t>
  </si>
  <si>
    <t xml:space="preserve">The data filled in the Data Group (Phone number) shall be valid within the country where the competent authority is located.  </t>
  </si>
  <si>
    <t>318</t>
  </si>
  <si>
    <t>G0186</t>
  </si>
  <si>
    <t>&lt;UNLOADING REMARK.Unloading completion&gt; is used as a flag and it can contain 2 possible values:
     ‘0’ = ‘NO’ This means that the unloading of the goods is not yet completed;
     ‘1’ = ‘YES’ This means that the goods are completely unloaded.</t>
  </si>
  <si>
    <t>319</t>
  </si>
  <si>
    <t>G0190</t>
  </si>
  <si>
    <t xml:space="preserve">The 'CUSTOMS OFFICE OF RECOVERY REQUESTING' is the Competent Authority of Recovery that requests another Competent Authority to perform the recovery.
The 'CUSTOMS OFFICE OF RECOVERY REQUESTED' is the Competent Authority of Recovery that is requested to perform the recovery.
</t>
  </si>
  <si>
    <t>320</t>
  </si>
  <si>
    <t>G0196</t>
  </si>
  <si>
    <t>This data group must contain the full transport equipment details and not only what is different compared to the data declared in the customs declaration.</t>
  </si>
  <si>
    <t>321</t>
  </si>
  <si>
    <t>G0201</t>
  </si>
  <si>
    <t>Rule R0840 shall be validated only by MS. IF the sender is a CTC country THEN the &lt;CUSTOMS OFFICE OF TRANSIT&gt; in MS, that detects the violation of R0840, should request a new ENS declaration before it authorizes the goods to enter the EU. The message CD050C or CD115C from a CTC country may not be rejected if R0840 is violated.</t>
  </si>
  <si>
    <t>#CTC
#ENS
#allDomains 
#countries</t>
  </si>
  <si>
    <t>322</t>
  </si>
  <si>
    <t>G0203</t>
  </si>
  <si>
    <t>The Data Group will be filled in with a Customs Office having the role ‘ENQ’ (‘Competent Authority of Enquiry at Destination’) valid in CS/RD2 at the time of sending the message.</t>
  </si>
  <si>
    <t>323</t>
  </si>
  <si>
    <t>G0204</t>
  </si>
  <si>
    <t>The Data Group will be filled in with a Customs Office having the role ‘ENQ’ (‘Competent Authority of Enquiry at Destination’) for the response codes {1, 2 or 3} or the role ‘REC’ (‘Competent Authority of Recovery at Destination’) for the response code ‘4’ valid in CS/RD2 at the time of sending the message.</t>
  </si>
  <si>
    <t>324</t>
  </si>
  <si>
    <t>G0205</t>
  </si>
  <si>
    <t xml:space="preserve">&lt;UNLOADING REMARK.Conform&gt; is used as a flag and it can contain 2 possible values:
       ‘0’ = ‘NO’ there are unloading remarks;
       ‘1’ = ‘YES’ no unloading remarks present.
</t>
  </si>
  <si>
    <t>325</t>
  </si>
  <si>
    <t>G0210</t>
  </si>
  <si>
    <t>The combination of following elements uniquely identifies a system unavailability:
- &lt;COUNTRY.Country&gt;
- &lt;COUNTRY-ACTION-UNAVAILABILITY.Type&gt;
- &lt;COUNTRY-ACTION-UNAVAILABILITY.Functionality&gt;
- &lt;COUNTRY-ACTION-UNAVAILABILITY.Start date and time&gt;
- &lt;COUNTRY-ACTION-UNAVAILABILITY.End date and time&gt;</t>
  </si>
  <si>
    <t xml:space="preserve"> #commonDomain</t>
  </si>
  <si>
    <t>326</t>
  </si>
  <si>
    <t>G0213</t>
  </si>
  <si>
    <t>The message CC017C is used to communicate information to the Customs Office of Departure about the minor and/or major discrepancies (if any) identified by the Authorised Consignor.</t>
  </si>
  <si>
    <t>327</t>
  </si>
  <si>
    <t>G0217</t>
  </si>
  <si>
    <t xml:space="preserve">From the originally received IE, only the D.G./D.I. in error are transmitted back to the Trader, indicating whether the D.G./D.I. in question is (are) missing or incorrect.
</t>
  </si>
  <si>
    <t xml:space="preserve">AES P1
NCTS P5
</t>
  </si>
  <si>
    <t>328</t>
  </si>
  <si>
    <t>G0231</t>
  </si>
  <si>
    <t>NTA will pass to the NECA, the value from the Data Item &lt;CC029C-TRANSIT OPERATION.Declaration Type&gt; where the CL231 (NCTS-P5) applies.</t>
  </si>
  <si>
    <t xml:space="preserve">#declarationType
#nationalDomain  </t>
  </si>
  <si>
    <t>329</t>
  </si>
  <si>
    <t>G0300</t>
  </si>
  <si>
    <t>The UN Number must be present if the commodity includes dangerous goods that are listed in the United Nations Dangerous Goods Code (UNDG).</t>
  </si>
  <si>
    <t>330</t>
  </si>
  <si>
    <t>G0301</t>
  </si>
  <si>
    <t>The Data Item &lt;CONSIGNMENT-HOUSE CONSIGNMENT-CONSIGNMENT ITEM-COMMODITY.CUS code&gt; can be used when the CL016 (CUSCode) in CS/RD2 includes [CUS code &amp; CN code] where the CN code matches with the &lt;CONSIGNMENT-HOUSE CONSIGNMENT-CONSIGNMENT ITEM-COMMODITY-COMMODITY CODE. Harmonized System sub-heading code&gt; &amp; &lt;CONSIGNMENT-HOUSE CONSIGNMENT-CONSIGNMENT ITEM-COMMODITY-COMMODITY CODE.Combined nomenclature code&gt;.</t>
  </si>
  <si>
    <t>#complex
#externalDomain</t>
  </si>
  <si>
    <t>331</t>
  </si>
  <si>
    <t>G0321</t>
  </si>
  <si>
    <t>This Data Item can take the value '0' (zero) in the following cases: 
a. a document number is missing (i.e. it shall not be filled in with a dummy number); 
b. the length of a document number exceeds the allowed 70 characters (i.e. it shall not be truncated).
A missing document reference number (due to the above or any other case) is not a valid reason for the rejection of this message.</t>
  </si>
  <si>
    <t>332</t>
  </si>
  <si>
    <t>G0332</t>
  </si>
  <si>
    <t>IF &lt;Container indicator&gt; is NOT PRESENT then data group &lt;TRANSPORT EQUIPMENT&gt; shall NOT be PRESENT, too. &lt;Container indicator&gt; functions as the governing data item for data group &lt;TRANSPORT EQUIPMENT&gt;.</t>
  </si>
  <si>
    <t>333</t>
  </si>
  <si>
    <t>G0360</t>
  </si>
  <si>
    <t xml:space="preserve">IF discrepancies have been found in one or more Data Groups or Data Items     
OR
a new data element has been found during the control
THEN the D.G. / D.I.= "R" and is used to report these discrepancies
ELSE the D.G. / D.I. = "N". </t>
  </si>
  <si>
    <t>334</t>
  </si>
  <si>
    <t>G0367</t>
  </si>
  <si>
    <t>IF the message is a Negative CD003C/CD038C/CD115C/CD165C
THEN this Data Item is Required 
ELSE this Data Item is not used.</t>
  </si>
  <si>
    <t>335</t>
  </si>
  <si>
    <t>G0414</t>
  </si>
  <si>
    <t xml:space="preserve">In case of excise goods where &lt;CONSIGNMENT.HOUSE CONSIGNMENT.CONSIGNMENT ITEM.SUPPORTING DOCUMENT.Type&gt; is EQUAL to 'C651 -AAD -Administrative Accompanying Document (EMCS)', the Administrative Reference Code (ARC number) shall be recorded in this field;
In case of excise goods where &lt;CONSIGNMENT.HOUSE CONSIGNMENT.CONSIGNMENT ITEM.SUPPORTING DOCUMENT.Type&gt; is EQUAL to 'C658 -FAD -Fallback e-AD (EMCS)', the national Fallback registration number shall be recorded in this field.
</t>
  </si>
  <si>
    <t>#exciseGoods
#externalDomain</t>
  </si>
  <si>
    <t>336</t>
  </si>
  <si>
    <t>G0424</t>
  </si>
  <si>
    <t xml:space="preserve">In case of excise goods where &lt;CONSIGNMENT.HOUSE CONSIGNMENT.CONSIGNMENT ITEM.ADDITIONAL REFERENCE.Type&gt; is EQUAL to 'C651 -AAD -Administrative Accompanying Document (EMCS)', the
Administrative Reference Code (ARC number) shall be recorded in this field;
In case of excise goods where &lt;CONSIGNMENT.HOUSE CONSIGNMENT.CONSIGNMENT ITEM.ADDITIONAL REFERENCE.Type&gt; is EQUAL to 'C658C -FAD -Fallback e-AD (EMCS)’, the national Fallback registration number shall be recorded in this field.
</t>
  </si>
  <si>
    <t>337</t>
  </si>
  <si>
    <t>G0500</t>
  </si>
  <si>
    <t>The exact content of the CL326 (QualifierOfTheIdentification) is defined nationally, considering -for example -that only in some NAs the value 'T' must only be used in case “House number” and “Postcode” or only “Postcode” define an exact and unique location.</t>
  </si>
  <si>
    <t>338</t>
  </si>
  <si>
    <t>G0510</t>
  </si>
  <si>
    <t xml:space="preserve">When the &lt;CUSTOMS OFFICE OF DESTINATION (ACTUAL)&gt; indicates the permission to start the unloading, all the information about the Consignment is provided.
When the &lt;CUSTOMS OFFICE OF DESTINATION (ACTUAL)&gt; indicates the permission to continue the unloading, the information about the Consignment is not provided, and the Data Item &lt;CTL_CONTROL.Continue unloading&gt; shall be used with an incremental value ('1', '2', '3', etc ...) in the subsequent messages CC043C (one message for each authorisation to continue the unloading). </t>
  </si>
  <si>
    <t>339</t>
  </si>
  <si>
    <t>G0587</t>
  </si>
  <si>
    <t>The Customs Office of Exit for Transit shall be provided - in case of transit declaration combined with EXS - when the goods will exit the Security Area to enter (or re-enter) a CTC country that is not in the Security Area.</t>
  </si>
  <si>
    <t>340</t>
  </si>
  <si>
    <t>G0650</t>
  </si>
  <si>
    <t>At least one of the optional Data Items of this Data Group must be present in GUARANTEE UPDATE NOTIFICATION message.</t>
  </si>
  <si>
    <t>341</t>
  </si>
  <si>
    <t>G0670</t>
  </si>
  <si>
    <t>If all goods items are related a single container, the data group can be omitted.
Otherwise all the goods items related to this container (if present) must be declared.
All the non-containerised goods items related to this seals information (if present) must be declared as well.</t>
  </si>
  <si>
    <t>342</t>
  </si>
  <si>
    <t>G0715</t>
  </si>
  <si>
    <t>Each occurrence of this data group can include either a common risk or a national risk (it cannot be merged in one occurrence).</t>
  </si>
  <si>
    <t>343</t>
  </si>
  <si>
    <t>G0716</t>
  </si>
  <si>
    <t>During the Transitional Period, if more than one (1) iteration of the Data Group &lt;RISK ANALYSIS RESULT&gt; is needed to report multiple risks (combined or not) identified for one Goods Item (i.e. with the same ‘Declaration goods item number’) or for the whole Consignment (i.e. no ‘Declaration goods item number’ to report), then the Data Group &lt;RISK ANALYSIS&gt; includes multiple iterations of the Data Group &lt;RISK ANALYSIS RESULT&gt; with the same ‘Declaration goods item number’ or multiple iterations of the Data Group &lt;RISK ANALYSIS&gt; without ‘Declaration goods item number’ (as a workaround of the transitional rule E1406).</t>
  </si>
  <si>
    <t>344</t>
  </si>
  <si>
    <t>G0789</t>
  </si>
  <si>
    <t>The ’Customs office at border reference number’ identifies the border crossing point (BCP) where the ‘Active border transport means’ will be present. It is either the ‘Reference number’ of one of the ‘CUSTOMS OFFICE OF TRANSIT (DECLARED)’ or the ‘Reference number’ of one of the ‘CUSTOMS OFFICE OF EXIT FOR TRANSIT (DECLARED)’ or the ‘Reference number’ of the ‘CUSTOMS OFFICE OF DESTINATION (DECLARED)’. By using this Data Item, it is possible (after the end of the Transitional Period) to identify which transport means will be present at which border crossing point, in case of multiple BCP and multiple changes of active transport means.</t>
  </si>
  <si>
    <t>345</t>
  </si>
  <si>
    <t>G0821</t>
  </si>
  <si>
    <t xml:space="preserve">The last character of the D.I. &lt;RISK ANALYSIS IDENTIFICATION-RISK ANALYSIS-RISK ANALYSIS RESULT.Code&gt; shall be the value 'E' (where ‘E’ indicates “Common risk analysis result to be communicated to the Office(s) of Exit for Transit and/or the Office(s) of Transit and/or the Office of Destination (NCTS)”). </t>
  </si>
  <si>
    <t>346</t>
  </si>
  <si>
    <t>G0825</t>
  </si>
  <si>
    <t>- Consignment related information shall be recorded under
&lt;CONSIGNMENT-ADDITIONAL SUPPLY CHAIN ACTOR&gt;
&lt;CONSIGNMENT-PREVIOUS DOCUMENT&gt;
&lt;CONSIGNMENT-SUPPORTING DOCUMENT&gt;
&lt;CONSIGNMENT-TRANSPORT DOCUMENT&gt;
&lt;CONSIGNMENT-ADDITIONAL REFERENCE&gt;
&lt;CONSIGNMENT-ADDITIONAL INFORMATION&gt;
- House Consignment related information shall be recorded under+
&lt;CONSIGNMENT-HOUSE CONSIGNMENT- ADDITIONAL SUPPLY CHAIN ACTOR&gt;
&lt;CONSIGNMENT-HOUSE CONSIGNMENT-PREVIOUS DOCUMENT&gt;
&lt;CONSIGNMENT-HOUSE CONSIGNMENT-SUPPORTING DOCUMENT&gt;
&lt;CONSIGNMENT-HOUSE CONSIGNMENT-TRANSPORT DOCUMENT&gt;
&lt;CONSIGNMENT-HOUSE CONSIGNMENT-ADDITIONAL REFERENCE&gt;
&lt;CONSIGNMENT-HOUSE CONSIGNMENT-ADDITIONAL INFORMATION&gt;
- Goods item related information shall be recorded under
&lt;CONSIGNMENT-HOUSE CONSIGNMENT-CONSIGNMENT ITEM-ADDITIONAL SUPPLY CHAIN
ACTOR&gt;
&lt;CONSIGNMENT-HOUSE CONSIGNMENT-CONSIGNMENT ITEM-PREVIOUS DOCUMENT&gt;
&lt;CONSIGNMENT-HOUSE CONSIGNMENT-CONSIGNMENT ITEM-SUPPORTING DOCUMENT&gt;
&lt;CONSIGNMENT-HOUSE CONSIGNMENT-CONSIGNMENT ITEM-ADDITIONAL REFERENCE&gt;
&lt;CONSIGNMENT-HOUSE CONSIGNMENT-CONSIGNMENT ITEM-ADDITIONAL INFORMATION&gt;</t>
  </si>
  <si>
    <t>347</t>
  </si>
  <si>
    <t>G0850</t>
  </si>
  <si>
    <t>This Data Group must be filled in if a &lt;REPRESENTATIVE&gt; is used by the &lt;HOLDER OF THE TRANSIT PROCEDURE&gt;.</t>
  </si>
  <si>
    <t>348</t>
  </si>
  <si>
    <t>G0860</t>
  </si>
  <si>
    <t>This Data Group must be filled in if the Data Group &lt;REPRESENTATIVE&gt; was used in the preceding message that was received by the &lt;CUSTOMS OFFICE OF DEPARTURE&gt;.</t>
  </si>
  <si>
    <t>349</t>
  </si>
  <si>
    <t>G0868</t>
  </si>
  <si>
    <t>The data recorded under this data group must be exactly the same as in the respective data group of the preceding message that is received.</t>
  </si>
  <si>
    <t>350</t>
  </si>
  <si>
    <t>G0869</t>
  </si>
  <si>
    <t xml:space="preserve">In case of Export Followed by Transit, the content of RISK ANALYSIS IDENTIFICATION received by the Customs Office of Exit should be forwarded via NCTS to the Customs Office of Exit for Transit (or Office of Destination at the border).  
If the Customs Office of Exit for Transit (or Office of Destination at the border) belongs to the same Member State, then the exchange of risk related information is under the responsibility of the National Customs Administration. 
 </t>
  </si>
  <si>
    <t>#EFT
#MS
#countries
#commonDomain</t>
  </si>
  <si>
    <t>351</t>
  </si>
  <si>
    <t>G0905</t>
  </si>
  <si>
    <t>Enter value '1' (one) if a hard copy was given to the Holder of the transit procedure</t>
  </si>
  <si>
    <t>352</t>
  </si>
  <si>
    <t>G0906</t>
  </si>
  <si>
    <t>This field is domain specific and it includes the numeric values 1 for NCTS, 2 for AES.</t>
  </si>
  <si>
    <t>353</t>
  </si>
  <si>
    <t>G0988</t>
  </si>
  <si>
    <t>The Country of dispatch can be different from the Country defined in the address of the Consignor.</t>
  </si>
  <si>
    <t>354</t>
  </si>
  <si>
    <t>G0989</t>
  </si>
  <si>
    <t>This Data Group is inserted as transitional but without any transitional measure applied to it. The Data Group is present in this message, in order to ensure consistency of the structure across the lifecycle of the movements during the Transitional Period. 
This Guideline aims to draw the attention on the potential need for Technical Rules for Transition (Exxxx) or Business Rules for Transition (B1xxx and B2xxx) as defined in the section “1. Introduction” of DDNTA APPENDIX Q2.</t>
  </si>
  <si>
    <t>355</t>
  </si>
  <si>
    <t>G0990</t>
  </si>
  <si>
    <t>It will include only the information for the Goods Items that are excise goods (i.e. with &lt;GOODS SHIPMENT- GOODS ITEM-PREVIOUS DOCUMENT.Type&gt; being C651 or C658).</t>
  </si>
  <si>
    <t>356</t>
  </si>
  <si>
    <t>G0991</t>
  </si>
  <si>
    <t xml:space="preserve">During the Transitional Period, the value ‘N830’ (Goods declaration for exportation) is defined as valid in codelist CL214 (PreviousDocumentType). From the end date of the Transitional Period, the value ‘N830’ will become valid ONLY in the CL228 (PreviousDocumentExportType) to indicate the “Export Followed by Transit” procedure in the Data Group &lt;CONSIGNMENT-HOUSE CONSIGNMENT&gt;. </t>
  </si>
  <si>
    <t>#EFT,
#codelist,
#allDomains</t>
  </si>
  <si>
    <t>357</t>
  </si>
  <si>
    <t>G0999</t>
  </si>
  <si>
    <t>The format is defined as 'n..5', but the maximum value for AES is '999', taking into account the multiplicity '999x' of the Data Group.</t>
  </si>
  <si>
    <t xml:space="preserve">#format
#multiplicity
#nationalDomain 
</t>
  </si>
  <si>
    <t>358</t>
  </si>
  <si>
    <t>R0001</t>
  </si>
  <si>
    <t>Each &lt;CD144C-RESPONSE INFORMATION.Information code&gt; can only be used once per message</t>
  </si>
  <si>
    <t>Each /CD144C/ResponseInformation/informationCode can only be used once per message</t>
  </si>
  <si>
    <t>359</t>
  </si>
  <si>
    <t>R0002</t>
  </si>
  <si>
    <t>The same value of the Data Item &lt;CD145C-REQUESTED INFORMATION.Code&gt; shall be used only once in a message &lt;CD145C-ENQUIRY INFORMATION REQUEST&gt;</t>
  </si>
  <si>
    <t>The same value of the Data Item /CD145C/RequestedInformation/code shall be used only once in a message /CD145C/EnquiryInformationRequest</t>
  </si>
  <si>
    <t>360</t>
  </si>
  <si>
    <t>R0003</t>
  </si>
  <si>
    <t xml:space="preserve">Each &lt;CUSTOMS OFFICE OF TRANSIT (DECLARED). Reference number&gt; is unique throughout the declaration. </t>
  </si>
  <si>
    <t xml:space="preserve">Each /*/CustomsOfficeOfTransitDeclared/referenceNumber is unique throughout the declaration. </t>
  </si>
  <si>
    <t>361</t>
  </si>
  <si>
    <t>R0004</t>
  </si>
  <si>
    <t>The value of &lt;CUSTOMS OFFICE OF TRANSIT (DECLARED).Arrival date and time estimated&gt; field is considered valid only if it is not LESS than or EQUAL to &lt;TRANSIT OPERATION.Release date&gt;</t>
  </si>
  <si>
    <t>The value of /*/CustomsOfficeOfTransitDeclared/arrivalDateAndTimeEstimated field is considered valid only if it is not LESS than or EQUAL to /*/TransitOperation/releaseDate</t>
  </si>
  <si>
    <t>362</t>
  </si>
  <si>
    <t>R0005</t>
  </si>
  <si>
    <t>The value of &lt;CUSTOMS OFFICE OF TRANSIT (DECLARED).Arrival date and time estimated&gt; field is considered valid only if it is not LESS than or EQUAL to &lt;MESSAGE. Preparation date and time&gt;</t>
  </si>
  <si>
    <t>The value of /*/CustomsOfficeOfTransitDeclared/arrivalDateAndTimeEstimated field is considered valid only if it is not LESS than or EQUAL to /*/Message/Preparation date and time</t>
  </si>
  <si>
    <t xml:space="preserve">#externalDomain
#nationalDomain </t>
  </si>
  <si>
    <t>363</t>
  </si>
  <si>
    <t>R0006</t>
  </si>
  <si>
    <t xml:space="preserve">IF the first two characters of &lt;CUSTOMS OFFICE OF DESTINATION (DECLARED). Reference number&gt; is in set CL112 (CountryCodesCTC)
THEN the first two characters of at least one instance of &lt;CUSTOMS OFFICE OF TRANSIT (DECLARED). Reference number&gt; shall be EQUAL to the first two characters of &lt;CUSTOMS OFFICE OF DESTINATION (DECLARED). Reference number&gt;; 
IF the first two characters of &lt;CUSTOMS OFFICE OF DEPARTURE.Reference number&gt; is in set CL112 (CountryCodesCTC) AND If the first two characters of &lt;CUSTOMS OFFICE OF DESTINATION (DECLARED). Reference number&gt; is in set CL010 (CountryCodesCommunity) 
THEN the first two characters of at least one instance of &lt;CUSTOMS OFFICE OF TRANSIT (DECLARED). Reference number&gt; shall be in set CL010 (CountryCodesCommunity). 
</t>
  </si>
  <si>
    <t xml:space="preserve">IF the first two characters of /*/CustomsOfficeOfDestinationDeclared/referenceNumber is in set CL112   
THEN the first two characters of at least one instance of /*/CustomsOfficeOfTransitDeclared/referenceNumber shall be EQUAL to the first two characters of /*/CustomsOfficeOfDestinationDeclared/referenceNumber;
If the first two characters of /*/CustomsOfficeOfDeparture/referenceNumber is in set CL112 AND If the
first two characters of /*/CustomsOfficeOfDestinationDeclared/referenceNumber is in set CL010
THEN the first two characters of at least one instance of
/*/CustomsOfficeOfTransitDeclared/referenceNumber shall be in SET CL010. </t>
  </si>
  <si>
    <t xml:space="preserve">#CTC
#codelist
#allDomains
#countries </t>
  </si>
  <si>
    <t>364</t>
  </si>
  <si>
    <t>R0007</t>
  </si>
  <si>
    <t>Each &lt;CONSIGNMENT-HOUSE CONSIGNMENT-CONSIGNMENT ITEM.Declaration goods item number&gt; is unique throughout the declaration. The items shall be numbered in a sequential fashion, starting from '1' for the first item and increment the numbering by '1' for each following item.</t>
  </si>
  <si>
    <t>Each /*/Consignment/HouseConsignment/ConsignmentItem/declarationGoodsItemNumber is unique throughout the declaration. The items shall be numbered in a sequential fashion, starting from '1' for the first item and increment the numbering by '1' for each following item.</t>
  </si>
  <si>
    <t>365</t>
  </si>
  <si>
    <t>R0008</t>
  </si>
  <si>
    <t>&lt;Correlation identifier&gt; shall be EQUAL to the &lt;Message identification&gt; of the request/rejected message.</t>
  </si>
  <si>
    <t>/*/correlationIdentifier shall be EQUAL to the /*/messageIdentification of the request/rejected message.</t>
  </si>
  <si>
    <t>366</t>
  </si>
  <si>
    <t>R0019</t>
  </si>
  <si>
    <t>IF &lt;CUSTOMS OFFICE OF DESTINATION&gt; is PRESENT 
THEN &lt;TRANSIT OPERATION.Status&gt;is in SET CL154 (StateAtOfficeOfDestination)
ELSE IF &lt;CUSTOMS OFFICE OF TRANSIT&gt; is PRESENT 
THEN &lt;TRANSIT OPERATION.Status&gt;is in SET CL155 (StateAtOfficeOfTransit)
ELSE IF &lt;CUSTOMS OFFICE OF EXIT FOR TRANSIT&gt; is PRESENT 
THEN &lt;TRANSIT OPERATION.Status&gt;is in SET CL186 (StateAtOfficeOfExitForTransit)</t>
  </si>
  <si>
    <t>IF /*/CustomsOfficeOfDestination is PRESENT 
THEN /*/TransitOperation/status is in SET CL154
ELSE IF /*/CustomsOfficeOfTransit is PRESENT 
THEN /*/TransitOperation/status is in SET CL155
ELSE IF /*/CustomsOfficeOfExitForTransit is PRESENT 
THEN /*/TransitOperation/status is in SET CL186</t>
  </si>
  <si>
    <t>367</t>
  </si>
  <si>
    <t>R0020</t>
  </si>
  <si>
    <t>IF &lt;TRANSIT OPERATION.Declaration type&gt; is in SET {T2, T2F} AND the first two characters of &lt;CUSTOMS OFFICE OF DEPARTURE.Reference number&gt; is in SET CL112 (CountryCodesCTC)
THEN 
(at least one &lt;CONSIGNMENT-PREVIOUS DOCUMENT.Type&gt; is in SET CL178 (PreviousDocumentUnionGoods)) OR
(at least one &lt;CONSIGNMENT-HOUSE CONSIGNMENT-CONSIGNMENT ITEM-PREVIOUS DOCUMENT.Type&gt; is in SET CL178 (PreviousDocumentUnionGoods)) 
for each and every Consignment Item
IF &lt;CONSIGNMENT-HOUSE CONSIGNMENT-CONSIGNMENT ITEM.Declaration type&gt; is in SET {T2, T2F} 
AND the first two characters of &lt;CUSTOMS OFFICE OF DEPARTURE.Reference
number&gt; is in SET CL112 (CountryCodesCTC)
THEN 
(at least one &lt;CONSIGNMENT-PREVIOUS DOCUMENT.Type&gt; is in SET CL178 (PreviousDocumentUnionGoods)) OR
(at least one &lt;CONSIGNMENT-HOUSE CONSIGNMENT-CONSIGNMENT ITEM-PREVIOUS DOCUMENT.Type&gt; is in SET CL178 (PreviousDocumentUnionGoods) 
for this ‘Consignment item’)</t>
  </si>
  <si>
    <t xml:space="preserve">IF /*/Transit Operation/declarationType is in SET {T2, T2F}
AND the first two characters of /*/CustomsOfficeOfDeparture/referenceNumber is in SET CL112
THEN 
(at least one /*/Consignment/PreviousDocument/type is in SET CL178) OR
(at least one /*/Consignment/HouseConsignment/ConsignmentItem/PreviousDocument/type is in SET CL178) for each and every Consignment Item
IF /*/Consignment/HouseConsignment/ConsignmentItem/declarationType is in SET {T2, T2F} 
AND the first two characters of /*/CustomsOfficeOfDeparture/referenceNumber is in SET CL112
THEN 
(at least one /*/Consignment/PreviousDocument/type is in SET CL178) OR
(at least one /*/Consignment/HouseConsignment/ConsignmentItem/PreviousDocument/type is in SET CL178 for this ‘Consignment item’)
</t>
  </si>
  <si>
    <t>#CTC
#declarationType
#allDomains 
#countries</t>
  </si>
  <si>
    <t>368</t>
  </si>
  <si>
    <t>R0023</t>
  </si>
  <si>
    <t>IF &lt;CONSIGNMENT-HOUSE CONSIGNMENT-CONSIGNMENT ITEM-ADDITIONAL REFERENCE.Type&gt; is in SET CL234 (DocumentTypeExcise)
THEN &lt;CONSIGNMENT-HOUSE CONSIGNMENT-CONSIGNMENT ITEM-ADDITIONAL REFERENCE.Reference number&gt; shall not be ‘0’ (zero)</t>
  </si>
  <si>
    <t>IF /*/Consignment/HouseConsignment/ConsignmentItem/AdditionalReference/type is in SET CL234 (DocumentTypeExcise)
THEN /*/Consignment/HouseConsignment/ConsignmentItem/AdditionalReference/referenceNumber shall not be ‘0’ (zero)</t>
  </si>
  <si>
    <t>369</t>
  </si>
  <si>
    <t>R0026</t>
  </si>
  <si>
    <t>&lt;CC191C-TRANSIT OPERATION&gt; must be EQUAL to &lt;CC190C-TRANSIT OPERATION&gt; AND
&lt;CC191C-CUSTOMS OFFICE OF EXIT&gt; must be EQUAL to &lt;CC190C-CUSTOMS OFFICE OF EXIT&gt; AND
&lt;CC191C-CUSTOMS OFFICE OF DEPARTURE&gt; must be EQUAL to &lt;CC190C-CUSTOMS OFFICE OF DEPARTURE&gt;</t>
  </si>
  <si>
    <t>/CC191C/TransitOperation/ must be EQUAL to /CC190C/TransitOperation/ AND
/CC191C/CustomsOfficeOfExit/ must be EQUAL to /CC190C/CustomsOfficeOfExit/ AND
/CC191C/CustomsOfficeOfDeparture/ must be EQUAL to /CC190C/CustomsOfficeOfDeparture</t>
  </si>
  <si>
    <t>370</t>
  </si>
  <si>
    <t>R0028</t>
  </si>
  <si>
    <t>The structure of this Data Item is validated as specified in DDCOM. The check digit must follow the ISO 6346 standard.</t>
  </si>
  <si>
    <t>#checkByRecipientNotPossible 
#checkByRecipientRequired
#allDomains</t>
  </si>
  <si>
    <t>371</t>
  </si>
  <si>
    <t>R0054</t>
  </si>
  <si>
    <t xml:space="preserve">Numbering of items: 
IF a discrepancy is identified in the Data Group THEN: 
  - 'Sequence number' shall be unique AND EQUAL to the sequence number of the Data 
     Group defined in the declaration for which the discrepancy is reported. 
IF a new Data Group is identified THEN: 
   - 'Sequence number' shall be unique AND EQUAL to the number of the last sequence 
     number of the Data Group 
      + 1 and the rest of the Data Items contained in the Data Group and all sub–Data Groups 
      shall be filled in except for the Data Elements that are defined as optional or dependent 
      in the declaration. 
IF the information related to a Data Group is missing 
THEN: 
   - 'Sequence number' shall be unique AND EQUAL to the sequence number of the Data 
      Group defined in the declaration 
      and the rest of the Data Items contained in the Data Group and all sub–Data Groups 
      shall not be filled. 
Note: The Sequence number of a Data Group is unique if the XPath and the value of the sequence number of this Data Item is unique in this message. 
</t>
  </si>
  <si>
    <t>372</t>
  </si>
  <si>
    <t>R0055</t>
  </si>
  <si>
    <t xml:space="preserve">Numbering of items: 
IF a discrepancy is identified in the Data Group THEN: 
  - ‘Declaration goods item number' shall be unique AND EQUAL to the declaration goods item 
     number defined in the declaration for which the discrepancy is reported AND 
  - 'Goods item number’ shall be unique AND EQUAL to the goods item number defined in the 
    declaration for which the discrepancy is reported. 
IF a new Data Group is identified THEN: 
   - ‘Declaration goods item number' shall be unique AND EQUAL to the last declaration goods item 
      number defined in the declaration + 1 AND 
   - 'Goods item number’ shall be unique AND EQUAL to the last goods item number defined in the 
      declaration + 1 AND 
      the rest of the Data Items contained in the Data Group and all sub–Data Groups shall be 
      filled in except for the Data Elements that are defined as optional or dependent in the 
      declaration. 
IF a Goods item is missing THEN: 
   - ‘Declaration goods item number' shall be unique AND EQUAL to the number of the declaration 
      goods item number defined in the declaration AND 
   - 'Goods item number’ shall be unique AND EQUAL to the item number defined in the 
      declaration AND the rest of the Data Items contained in the Data Group and all sub–Data Groups 
      shall not be filled. 
Note: The Sequence number of a Data Group is unique if the XPath and the value of the sequence number of this Data Item is unique in this message. 
</t>
  </si>
  <si>
    <t xml:space="preserve">Numbering of items: 
IF a discrepancy is identified in the Data Group THEN: 
  - ‘Declaration goods item number' shall be unique AND EQUAL to the declaration goods item 
     number defined in the declaration for which the discrepancy is reported AND 
  - 'Goods item number’ shall be unique AND EQUAL to the goods item number defined in the 
    declaration for which the discrepancy is reported. 
IF a new Data Group is identified THEN: 
   - ‘Declaration goods item number' shall be unique AND EQUAL to the last declaration goods item 
      number defined in the declaration + 1 AND 
   - 'Goods item number’ shall be unique AND EQUAL to the last goods item number defined in the 
      declaration + 1 AND 
      the rest of the Data Items contained in the Data Group and all sub–Data Groups shall be   
      filled in except for the Data Elements that are defined as optional or dependent in the 
      declaration. 
IF a Goods item is missing THEN: 
   - ‘Declaration goods item number' shall be unique AND EQUAL to the number of the declaration 
      goods item number defined in the declaration AND 
   - 'Goods item number’ shall be unique AND EQUAL to the item number defined in the 
      declaration AND the rest of the Data Items contained in the Data Group and all sub–Data Groups 
      shall not be filled. 
Note: The Sequence number of a Data Group is unique if the XPath and the value of the sequence number of this Data Item is unique in this message. 
</t>
  </si>
  <si>
    <t>373</t>
  </si>
  <si>
    <t>R0060</t>
  </si>
  <si>
    <t xml:space="preserve">IF &lt;CONSIGNMENT-HOUSE CONSIGNMENT-CONSIGNMENT ITEM-COMMODITY-COMMODITY  CODE.Combined nomenclature code&gt; is PRESENT 
THEN the concatenation of the Data Items &lt;CONSIGNMENT-HOUSE CONSIGNMENT-CONSIGNMENT ITEM-COMMODITY-COMMODITY CODE.Harmonized System sub-heading code&gt; (an6) and &lt;CONSIGNMENT-HOUSE CONSIGNMENT-CONSIGNMENT ITEM-COMMODITY-COMMODITY CODE.Combined nomenclature code&gt; (an2) must be a valid code in the TARIC database (validated only by the EU countries).
</t>
  </si>
  <si>
    <t xml:space="preserve">IF /*/Consignment/HouseConsignment/ConsignmentItem/Commodity/
CommodityCode/combinedNomenclatureCode is PRESENT 
THEN the concatenation of the Data Items /*/Consignment/HouseConsignment/
ConsignmentItem/Commodity/CommodityCode/harmonizedSystemSubHeadingCode (an6) and /*/Consignment/HouseConsignment/ConsignmentItem/Commodity/
CommodityCode/combinedNomenclatureCode (an2) must be a valid code in the TARIC database (validated only by the EU countries).
</t>
  </si>
  <si>
    <t>#externalCheck
#checkByRecipientRequired
#allDomains</t>
  </si>
  <si>
    <t>374</t>
  </si>
  <si>
    <t>R0076</t>
  </si>
  <si>
    <t>IF &lt;CONSIGNMENT-ACTIVE BORDER TRANSPORT MEANS.Type of identification&gt; is in SET {10,21,30,40,41,80}
THEN &lt;CONSIGNMENT-ACTIVE BORDER TRANSPORT MEANS. Identification number&gt; must not contain lowercase letters.</t>
  </si>
  <si>
    <t>IF /*/Consignment/ActiveBorderTransportMeans/typeOfIdentification is in SET {10,21,30,40,41,80}
THEN /*/Consignment/ActiveBorderTransportMeans/identificationNumber shall not contain lowercase letters.</t>
  </si>
  <si>
    <t>375</t>
  </si>
  <si>
    <t>R0100</t>
  </si>
  <si>
    <t>If &lt;TRADER AT DESTINATION.Communication language at destination&gt; is PRESENT, then the indicated language is used as the basic language in any further communication between the Trader and the Customs system. If &lt;TRADER AT DESTINATION.Communication language at destination&gt; is not PRESENT then the Customs system will use the default language of the Office concerned;
If &lt;TRANSIT OPERATION.Communication language at departure&gt; is PRESENT, then the indicated language is used as the basic language in any further communication between the Trader and the Customs system. If &lt;TRANSIT OPERATION.Communication language at departure&gt; is not PRESENT then the Customs system will use the default language of the Office concerned.</t>
  </si>
  <si>
    <t>If /*/TraderAtDestination/communicationLanguageAtDestination is PRESENT, then the indicated language is used as the basic language in any further communication between the Trader and the Customs system. If /*/TraderAtDestination/communicationLanguageAtDestination is not PRESENT then the Customs system will use the default language of the Office concerned;
If /*/TransitOperation/communicationLanguageAtDeparture is PRESENT, then the indicated language is used as the basic language in any further communication between the Trader and the Customs system. If /*/TransitOperation/communicationLanguageAtDeparture is not PRESENT then the Customs system will use the default language of the Office concerned.</t>
  </si>
  <si>
    <t>376</t>
  </si>
  <si>
    <t>R0102</t>
  </si>
  <si>
    <t>Data item &lt;INVALIDATION.Decision&gt; can contain 2 valid values:
 - ‘0’ = ‘No’: Invalidation refused by Customs: Decision
 - ‘1’ = ‘Yes’: Invalidation accepted by Customs: Decision</t>
  </si>
  <si>
    <t>Data item /*/Invalidation/decision can contain 2 valid values:
 - ‘0’ = ‘No’: Invalidation refused by Customs: Decision
 - ‘1’ = ‘Yes’: Invalidation accepted by Customs: Decision</t>
  </si>
  <si>
    <t>377</t>
  </si>
  <si>
    <t>R0103</t>
  </si>
  <si>
    <t xml:space="preserve">IF &lt;CUSTOMS OFFICE OF EXIT FOR TRANSIT (DECLARED)&gt; is PRESENT 
THEN 
&lt;CUSTOMS OFFICE OF EXIT FOR TRANSIT (DECLARED). Reference number&gt; is NOT EQUAL to 
&lt;CUSTOMS OFFICE TRANSIT (DECLARED).Reference number&gt; AND is NOT EQUAL to &lt;CUSTOMS OFFICE OF DESTINATION (DECLARED).Reference number&gt; 
</t>
  </si>
  <si>
    <t xml:space="preserve">IF /*/CustomsOfficeOfExitForTransitDeclared is PRESENT 
THEN 
/*/CustomsOfficeOfExitForTransitDeclared/referenceNumber is NOT EQUAL to 
/*/CustomsOfficeOfTransitDeclared/referenceNumber AND is NOT EQUAL to /*/CustomsOfficeOfDestinationDeclared/referenceNumber 
</t>
  </si>
  <si>
    <t>378</t>
  </si>
  <si>
    <t>R0106</t>
  </si>
  <si>
    <t xml:space="preserve">&lt;TRANSPORT EQUIPMENT.Number of seals&gt; is EQUAL to the ‘maximum value of &lt;TRANSPORT EQUIPMENT-SEAL.Sequence number&gt;’ for THIS instance of Transport Equipment.
</t>
  </si>
  <si>
    <t xml:space="preserve">/*/TransportEquipment/numberOfSeals is EQUAL to the ‘maximum value of
/*/TransportEquipment/Seal/sequenceNumber’ for THIS instance of Transport Equipment.
</t>
  </si>
  <si>
    <t>379</t>
  </si>
  <si>
    <t>R0107</t>
  </si>
  <si>
    <t>&lt;TRANSPORT EQUIPMENT-SEAL.Identifier&gt; is unique in the whole declaration.</t>
  </si>
  <si>
    <t xml:space="preserve">/*/TransportEquipment/Seal/identifier is unique in the whole declaration.
</t>
  </si>
  <si>
    <t>380</t>
  </si>
  <si>
    <t>R0165</t>
  </si>
  <si>
    <t>IF the declaration is submitted under simplified procedure AND the authorisation of which foresees the use of seals
THEN &lt;CONSIGNMENT-TRANSPORT EQUIPMENT.Number of seals&gt; is GREATER than '0'.</t>
  </si>
  <si>
    <t>IF the declaration is submitted under simplified procedure AND the authorisation of which foresees the use of seals
THEN /*/Consignment/TransportEquipment/numberOfSeals&gt; is GREATER than '0'.</t>
  </si>
  <si>
    <t>381</t>
  </si>
  <si>
    <t>R0219</t>
  </si>
  <si>
    <t xml:space="preserve">IF &lt;CONSIGNMENT-HOUSE CONSIGNMENT-CONSIGNMENT ITEM-PACKAGING.Number of packages&gt; is EQUAL to '0' (zero)
THEN no further data group &lt;CONSIGNMENT-HOUSE CONSIGNMENT-CONSIGNMENT ITEM-PACKAGING&gt; with a value not equal to '0' (zero) in the data item &lt;CONSIGNMENT-HOUSE CONSIGNMENT-CONSIGNMENT ITEM-PACKAGING.Number of packages&gt; is specified for this data group &lt;CONSIGNMENT-HOUSE CONSIGNMENT-CONSIGNMENT ITEM&gt;.
</t>
  </si>
  <si>
    <t xml:space="preserve">IF /*/Consignment/HouseConsignment/ConsignmentItem/Packaging/numberOfPackages is EQUAL to '0' (zero)
THEN no further data group /*/Consignment/HouseConsignment/ConsignmentItem/Packaging with a value not equal to '0' (zero) in the data item /*/Consignment/HouseConsignment/ConsignmentItem/Packaging/numberOfPackages is specified for this data group /*/HouseConsignment/ConsignmentItem.
</t>
  </si>
  <si>
    <t>382</t>
  </si>
  <si>
    <t>R0220</t>
  </si>
  <si>
    <t xml:space="preserve">IF &lt;CONSIGNMENT-HOUSE CONSIGNMENT-CONSIGNMENT ITEM-PACKAGING.Number of packages&gt; is EQUAL to '0' (zero)
THEN &lt;CONSIGNMENT-HOUSE CONSIGNMENT-CONSIGNMENT ITEM-PACKAGING.Type of packages&gt; shall not be in SET CL182 (KindOfPackagesUnpacked) for this data group &lt;CONSIGNMENT-HOUSE CONSIGNMENT-CONSIGNMENT ITEM&gt;.
</t>
  </si>
  <si>
    <t xml:space="preserve">IF /*/Consignment/HouseConsignment/ConsignmentItem/Packaging/numberOfPackages is EQUAL to '0' (zero)
THEN /*/Consignment/HouseConsignment/ConsignmentItem/Packaging/typeOfPackages shall not be in SET CL182 for this data group /*/ Consignment/HouseConsignment/ConsignmentItem.
</t>
  </si>
  <si>
    <t>383</t>
  </si>
  <si>
    <t>R0221</t>
  </si>
  <si>
    <t>IF &lt;CONSIGNMENT-HOUSE CONSIGNMENT-CONSIGNMENT ITEM-PACKAGING.Number of packages&gt; is EQUAL to ‘0’ (zero)
THEN 
      for THIS CONSIGNMENT ITEM 
      &lt;CONSIGNMENT-HOUSE CONSIGNMENT-CONSIGNMENT ITEM-COMMODITY-GOODS 
      MEASURE.Gross mass&gt; is EQUAL to ‘0’ (zero)
AND
      for THIS HOUSE CONSIGNMENT at least one other CONSIGNMENT ITEM must exist with 
      &lt;CONSIGNMENT-HOUSE CONSIGNMENT-CONSIGNMENT ITEM-COMMODITY-GOODS 
      MEASURE.Gross mass&gt; having a value different from ‘0’ (zero)
ELSE for THIS CONSIGNMENT ITEM 
      &lt;CONSIGNMENT-HOUSE CONSIGNMENT-CONSIGNMENT ITEM-COMMODITY-GOODS 
      MEASURE.Gross mass&gt; must be different from ‘0’ (zero).</t>
  </si>
  <si>
    <t>IF /*/Consignment/HouseConsignment/ConsignmentItem/Packaging/numberOfPackages is EQUAL to ‘0’ (zero)
THEN 
      for THIS CONSIGNMENT ITEM
      /*/Consignment/HouseConsignment/ConsignmentItem/Commodity/GoodsMeasure/grossMass is 
      EQUAL to ‘0’ (zero)
AND
      for THIS HOUSE CONSIGNMENT at least one other CONSIGNMENT ITEM must exist with
      /*/Consignment/HouseConsignment/ConsignmentItem/Commodity/GoodsMeasure/grossMass 
      having a value different from ‘0’ (zero)
ELSE for THIS CONSIGNMENT ITEM 
      /*/Consignment/HouseConsignment/ConsignmentItem/Commodity/GoodsMeasure/grossMass 
      must be different from ‘0’ (zero).</t>
  </si>
  <si>
    <t>384</t>
  </si>
  <si>
    <t>R0223</t>
  </si>
  <si>
    <t xml:space="preserve">IF &lt;CONSIGNMENT-HOUSE CONSIGNMENT-CONSIGNMENT ITEM-COMMODITY-GOODS MEASURE.Gross mass&gt; is GREATER THAN '0' (zero value).
THEN &lt;CONSIGNMENT-HOUSE CONSIGNMENT-CONSIGNMENT ITEM-COMMODITY-GOODS MEASURE.Net mass&gt; must be LESS THAN OR EQUAL to &lt;CONSIGNMENT-HOUSE CONSIGNMENT-CONSIGNMENT ITEM-COMMODITY-GOODS MEASURE.Gross mass&gt;. </t>
  </si>
  <si>
    <t>IF /*/Consignment/HouseConsignment/ConsignmentItem/Commodity/GoodsMeasure/grossMass is GREATER THAN ‘0’ (zero)
THEN /*/Consignment/HouseConsignment/ConsignmentItem/Commodity/GoodsMeasure/netMass must be LESS THAN OR EQUAL to /*/Consignment/HouseConsignment/ConsignmentItem/Commodity/GoodsMeasure/grossMass.</t>
  </si>
  <si>
    <t>385</t>
  </si>
  <si>
    <t>R0261</t>
  </si>
  <si>
    <t>IF Guarantee type is in SET {2, 4}
THEN &lt;GUARANTEE REFERENCE-GUARANTEE QUERY.Query identifier&gt; is in SET {1, 4}</t>
  </si>
  <si>
    <t>IF Guarantee type is in SET {2, 4}
THEN /*/GuaranteeReference/GuaranteeQuery/queryIdentifier is in SET {1, 4}</t>
  </si>
  <si>
    <t>386</t>
  </si>
  <si>
    <t>R0263</t>
  </si>
  <si>
    <t>The Data Item can be used only with Guarantee types ‘0’ (guarantee waiver), ‘1’ (comprehensive guarantee) or ‘9’ (Individual guarantee with multiple usage), with either Query Identifier ‘1’ (usage only) or ‘3’ (usage and exposure)</t>
  </si>
  <si>
    <t>387</t>
  </si>
  <si>
    <t>R0267</t>
  </si>
  <si>
    <t>The currency used for the amount concerned is always ‘EUR’</t>
  </si>
  <si>
    <t>388</t>
  </si>
  <si>
    <t>R0315</t>
  </si>
  <si>
    <t xml:space="preserve">Where &lt;CONSIGNMENT.Mode of transport at the border&gt; is EQUAL to '4' the (IATA/ICAO) flight number shall be indicated and shall have a format an..8:
  - an..3: mandatory prefix identifying the airline/operator
  - n..4: mandatory number of the flight
  - a1: optional suffix </t>
  </si>
  <si>
    <t xml:space="preserve">Where /*/Consignment/modeOfTransportAtTheBorder is EQUAL to '4' the (IATA/ICAO) flight number shall be indicated and shall have a format an..8:
  - an..3: mandatory prefix identifying the airline/operator
  - n..4: mandatory number of the flight
  - a1: optional suffix
</t>
  </si>
  <si>
    <t>#air
#modeOfTransport
#format
#allDomains</t>
  </si>
  <si>
    <t>389</t>
  </si>
  <si>
    <t>R0318</t>
  </si>
  <si>
    <t>IF &lt;GUARANTEE.Guarantee type&gt; is EQUAL to '4'
THEN the format of &lt;GUARANTEE-GUARANTEE REFERENCE.GRN&gt; is 'an24'
ELSE the format of &lt;GUARANTEE-GUARANTEE REFERENCE.GRN&gt; is 'an17'</t>
  </si>
  <si>
    <t xml:space="preserve">IF /*/Guarantee/guaranteeType is EQUAL to '4'
THEN the format of /*/Guarantee/GuaranteeReference/GRN is 'an24'
ELSE the format of /*/Guarantee/GuaranteeReference/GRN is 'an17'
</t>
  </si>
  <si>
    <t>390</t>
  </si>
  <si>
    <t>R0324</t>
  </si>
  <si>
    <t xml:space="preserve">The format of &lt;GUARANTEE REFERENCE.GRN&gt; is 'an17' </t>
  </si>
  <si>
    <t xml:space="preserve">The format of /*/GuaranteeReference/GRN is 'an17' </t>
  </si>
  <si>
    <t>#format
#externalDomain</t>
  </si>
  <si>
    <t>391</t>
  </si>
  <si>
    <t>R0350</t>
  </si>
  <si>
    <t xml:space="preserve">IF &lt;TRANSIT OPERATION.Reduced dataset indicator&gt; is EQUAL to '1'
AND
&lt;CONSIGNMENT.Inland mode of transport&gt; is in SET {1, 2, 4} 
THEN 
at least one &lt;AUTHORISATION.Type&gt; is EQUAL to 'C524' </t>
  </si>
  <si>
    <t xml:space="preserve">IF /*/TransitOperation/reducedDatasetIndicator&gt; is EQUAL to '1'
AND /*/Consignment/inlandModeOfTransport is in SET {1, 2, 4} 
THEN 
at least one /*/Authorisation/type is EQUAL to 'C524' </t>
  </si>
  <si>
    <t>#reducedDataset
#modeOfTransport
#externalDomain</t>
  </si>
  <si>
    <t>392</t>
  </si>
  <si>
    <t>R0352</t>
  </si>
  <si>
    <t>IF &lt;TRANSIT OPERATION.Reduced dataset indicator&gt; is EQUAL to '1'
AND
&lt;CONSIGNMENT.Inland mode of transport&gt; is in SET {1, 2, 4}  
THEN 
this Data Item includes at least one &lt;Authorisation number&gt; for a valid Authorisation for Reduced Data Set owned by the Holder of the Transit Procedure</t>
  </si>
  <si>
    <t>IF /*/TransitOperation/reducedDatasetIndicator&gt; is EQUAL to '1'
AND /*/Consignment/inlandModeOfTransport is in SET {1, 2, 4}  
THEN 
this Data Item includes at least one &lt;Authorisation number&gt; for a valid Authorisation for Reduced Data Set owned by the Holder of the Transit Procedure</t>
  </si>
  <si>
    <t>393</t>
  </si>
  <si>
    <t>R0364</t>
  </si>
  <si>
    <t>IF&lt;CONSIGNMENT-HOUSE CONSIGNMENT-CONSIGNMENT ITEM-PACKAGING.Number of
Packages&gt; is EQUAL to ‘0’ (zero)
THEN for THIS HOUSE CONSIGNMENT at least one other CONSIGNMENT ITEM must exist with
(the same &lt;CONSIGNMENT-HOUSE CONSIGNMENT-CONSIGNMENT ITEM-PACKAGING.Shipping marks&gt; AND with &lt;CONSIGNMENT-HOUSE CONSIGNMENT-CONSIGNMENT ITEM-PACKAGING.Number of packages&gt; having a value GREATER than ‘0’ (zero) AND 
&lt;CONSIGNMENT-HOUSE CONSIGNMENT-CONSIGNMENT ITEM-PACKAGING.Type of packages&gt; having a value NOT IN SET {CL181(KindOfPackagesBulk), CL182(KindOfPackagesUnpacked)}).</t>
  </si>
  <si>
    <t xml:space="preserve">IF /*/Consignment/HouseConsignment/ConsignmentItem/Packaging/numberOfPackages is EQUAL to
‘0’ (zero)
THEN for THIS HOUSE CONSIGNMENT at least one other CONSIGNMENT ITEM must exist with
(the same /*/Consignment/HouseConsignment/ConsignmentItem/Packaging/shippingMarks AND with /*/Consignment/HouseConsignment/ConsignmentItem/Packaging/numberOfPackages having a value GREATER than ‘0’ (zero) AND /*/Consignment/HouseConsignment/ConsignmentItem/Packaging/typeOfPackages having a value NOT IN SET {CL181, CL182}).
</t>
  </si>
  <si>
    <t>394</t>
  </si>
  <si>
    <t>R0410</t>
  </si>
  <si>
    <t>IF &lt;CC015C-TRANSIT OPERATION.Security&gt; (the transit declaration includes ENS data for safety and security purposes [only]) is EQUAL to ‘1’
THEN the 17th character of MRN is EQUAL to 'L'
ELSE IF &lt;TRANSIT OPERATION.Security&gt; (the transit declaration includes EXS data for safety and security purposes [only]) is EQUAL to ‘2’
THEN the 17th character of MRN is EQUAL to 'K'
ELSE IF &lt;TRANSIT OPERATION.Security&gt; (the transit declaration includes ENS and EXS data for safety and security purposes [only]) is EQUAL to ‘3’ 
THEN the 17th character of MRN is EQUAL to 'M'
ELSE the 17th character of MRN is EQUAL to 'J'</t>
  </si>
  <si>
    <t>IF /CC015C/TransitOperation/security (the transit declaration includes ENS data for safety and security purposes [only]) is EQUAL to ‘1’
THEN the 17th character of MRN is EQUAL to 'L'
ELSE IF /*/TransitOperation/security (the transit declaration includes EXS data for safety and security purposes [only]) is EQUAL to EQUAL to ‘2’
THEN the 17th character of MRN is EQUAL to 'K'
ELSE IF */TransitOperation/security (the transit declaration includes ENS and EXS data for safety and security purposes [only]) is EQUAL to ‘3’
THEN the 17th character of MRN is EQUAL to 'M'
ELSE the 17th character of MRN is EQUAL to 'J'</t>
  </si>
  <si>
    <t>#EXS
#ENS
#crossIEs 
#externalDomain</t>
  </si>
  <si>
    <t>395</t>
  </si>
  <si>
    <t>R0416</t>
  </si>
  <si>
    <t xml:space="preserve">The Data Item &lt;CONSIGNMENT-HOUSE CONSIGNMENT-PREVIOUS DOCUMENT. Reference Number&gt; must include a valid ‘Export declaration’ or an ‘Export and exit summary declaration’ or a ‘Dispatch of goods in relation with special fiscal territories’.
</t>
  </si>
  <si>
    <t xml:space="preserve">The Data Item /*/Consignment/HouseConsignment/PreviousDocument/referenceNumber must include a valid export MRN. The 17th character must be in SET {A, B, E}.
</t>
  </si>
  <si>
    <t>396</t>
  </si>
  <si>
    <t>R0448</t>
  </si>
  <si>
    <t>IF &lt;CONSIGNMENT-TRANSPORT EQUIPMENT.Container identification number&gt; is NOT PRESENT
THEN the value '0' (zero) is not valid for &lt;CONSIGNMENT-TRANSPORT
EQUIPMENT.Number of seals&gt;; 
IF &lt;CONSIGNMENT-INCIDENT-TRANSPORT EQUIPMENT.Container identification number&gt; is NOT PRESENT
THEN the value '0' (zero) is not valid for &lt;CONSIGNMENT-INCIDENT-TRANSPORT EQUIPMENT.Number of seals&gt;</t>
  </si>
  <si>
    <t>IF /*/Consignment/TransportEquipment/containerIdentificationNumber is NOT PRESENT
THEN the value '0' (zero) is not valid for
/*/Consignment/TransportEquipment/numberOfSeals;
IF /*/Consignment/Incident/TransportEquipment/containerIdentificationNumber is NOT PRESENT
THEN the value '0' (zero) is not valid for
/*/Consignment/Incident/TransportEquipment/numberOfSeals</t>
  </si>
  <si>
    <t>397</t>
  </si>
  <si>
    <t>R0449</t>
  </si>
  <si>
    <t>The value of &lt;CC042C-EXPORT OPERATION.MRN&gt; must be one of the values &lt;CC191C-AES RESULTS-EXPORT OPERATION.MRN&gt; included in the last message 'Transit Presentation Notification Response' (CC191C) received from AES by NCTS</t>
  </si>
  <si>
    <t>The value of /CC042C/ExportOperation/MRN must be one of the values /CC191C/AESResults/ExportOperation/MRN included in the last message 'Transit Presentation Notification Response' (CC191C) received from AES by NCTS</t>
  </si>
  <si>
    <t>398</t>
  </si>
  <si>
    <t>R0472</t>
  </si>
  <si>
    <t xml:space="preserve">IF &lt;CONSIGNMENT.Inland mode of transport&gt; is in SET {1,2,3,4,8} 
THEN 
       IF &lt;CONSIGNMENT-DEPARTURE TRANSPORT MEANS&gt; is PRESENT 
       THEN  
              the first digit of &lt;CONSIGNMENT-DEPARTURE TRANSPORT MEANS.Type of 
              identification&gt; shall be EQUAL to &lt;CONSIGNMENT.Inland mode of transport&gt; 
       ELSE IF &lt;CONSIGNMENT-HOUSE CONSIGNMENT-DEPARTURE TRANSPORT 
       MEANS&gt; is PRESENT 
       THEN  
              the first digit of &lt;CONSIGNMENT-HOUSE CONSIGNMENT-DEPARTURE 
              TRANSPORT MEANS.Type of identification&gt; shall be EQUAL to 
              &lt;CONSIGNMENT.Inland mode of transport&gt; </t>
  </si>
  <si>
    <t xml:space="preserve">IF /*/Consignment/inlandModeOfTransport is in SET {1,2,3,4,8} 
THEN 
      IF /*/Consignment/DepartureTransportMeans is PRESENT 
      THEN  
            the first digit of /*/Consignment/DepartureTransportMeans/typeOfIdentification shall be 
            EQUAL to /*/Consignment/inlandModeOfTransport 
      ELSE IF /*/Consignment/HouseConsignment/DepartureTransportMeans is PRESENT 
      THEN  
            the first digit of 
             /*/Consignment/HouseConsignment/DepartureTransportMeans/typeOfIdentification 
             shall be EQUAL to /*/Consignment/inlandModeOfTransport 
</t>
  </si>
  <si>
    <t>399</t>
  </si>
  <si>
    <t>R0473</t>
  </si>
  <si>
    <t>IF &lt;CONSIGNMENT-DEPARTURE TRANSPORT MEANS&gt; is PRESENT AND 
&lt;CONSIGNMENT-DEPARTURE TRANSPORT MEANS.Type of identification&gt; is in SET {10,20,21,30,31,40,41,80}
THEN &lt; CONSIGNMENT-DEPARTURE TRANSPORT MEANS.Identification number&gt; shall not contain lowercase letters
ELSE IF &lt;CONSIGNMENT-HOUSE CONSIGNMENT-DEPARTURE TRANSPORT MEANS&gt; is PRESENT AND &lt;CONSIGNMENT- HOUSE CONSIGNMENT-DEPARTURE TRANSPORT MEANS.Type of identification&gt; is in SET {10,20,21,30,31,40,41,80}
THEN &lt; CONSIGNMENT- HOUSE CONSIGNMENT-DEPARTURE TRANSPORT MEANS.Identification number&gt; shall not contain lowercase letters</t>
  </si>
  <si>
    <t xml:space="preserve">IF /*/Consignment/DepartureTransportMeans is PRESENT AND /*/Consignment/DepartureTransportMeans/typeofIdentification is in SET {10,20,21,30,31,40,41,80}
THEN /*/Consignment/DepartureTransportMeans/IdentificationNumber shall not contain lowercase letters
ELSE IF /*/Consignment/HouseConsignment/DepartureTransportMeans is PRESENT AND /*/Consignment/HouseConsignment/DepartureTransportMeans/typeofIdentification is in SET {10,20,21,30,31,40,41,80}
THEN /*/Consignment/HouseConsignment/DepartureTransportMeans/IdentificationNumber shall not contain lowercase letters
</t>
  </si>
  <si>
    <t>400</t>
  </si>
  <si>
    <t>R0474</t>
  </si>
  <si>
    <t xml:space="preserve">IF &lt;CONSIGNMENT.Inland mode of transport&gt; is EQUAL to '3'
THEN the first data group iteration &lt;Consignment-Departure Transport Means.Type of identification&gt; must be EQUAL to '30';
IF &lt;CONSIGNMENT.Inland mode of transport&gt; is EQUAL to '3'
AND &lt;CONSIGNMENT-DEPARTURE TRANSPORT MEANS&gt; is PRESENT
THEN for THIS House Consignment, the first data group iteration &lt;CONSIGNMENT-HOUSE CONSIGNMENT-DEPARTURE TRANSPORT MEANS.Type of identification&gt; must be EQUAL to '30'
</t>
  </si>
  <si>
    <t xml:space="preserve">IF /*/Consignment/inlandModeOfTransport is EQUAL to '3'
THEN the first data group iteration /*/Consignment/DepartureTransportMeans/typeOfIdentification must be EQUAL to '30';
IF /*/Consignment/inlandModeOfTransport is EQUAL to '3'
AND /*/Consignment/House Consignment/DepartureTransportMeans is PRESENT
THEN for THIS House Consignment, the first data group iteration   /*/Consignment/HouseConsignment/DepartureTransportMeans/typeOfIdentification must be EQUAL to '30'.
</t>
  </si>
  <si>
    <t>#road
#modeOfTransport
#allDomains</t>
  </si>
  <si>
    <t>401</t>
  </si>
  <si>
    <t>R0476</t>
  </si>
  <si>
    <t>IF &lt;CONSIGNMENT.Inland mode of transport&gt; is EQUAL to '3'
THEN 
         IF the multiplicity of the data group &lt;CONSIGNMENT-DEPARTURE TRANSPORT 
          MEANS&gt; is more than 1x
          THEN the iteration 2 and the iteration 3 (if present) of the data group 
         &lt;CONSIGNMENT-DEPARTURE TRANSPORT MEANS&gt; must include 
         &lt;CONSIGNMENT-DEPARTURE TRANSPORT MEANS.Type of identification&gt; 
          that is EQUAL to '31'
          ELSE IF the multiplicity of the data group &lt;CONSIGNMENT-HOUSE 
          CONSIGNMENT- DEPARTURE TRANSPORT MEANS&gt; is more than 1x
          THEN the iteration 2 and the iteration 3 (if present) of the data group 
          &lt;CONSIGNMENT- HOUSE CONSIGNMENT-DEPARTURE TRANSPORT 
          MEANS&gt; must include &lt;CONSIGNMENT-HOUSE CONSIGNMENT- 
          DEPARTURE TRANSPORT MEANS.Type of identification&gt; that is EQUAL to '31'</t>
  </si>
  <si>
    <t>IF /*/Consignment/inlandModeOfTransport is EQUAL to '3'
THEN 
       IF the multiplicity of the data group /*/Consignment/DepartureTransportMeans is 
        more than 1x
        THEN the iteration 2 and the iteration 3 (if present) of the data group 
         /*/Consignment/DepartureTransportMeans must include 
        /*/Consignment/DepartureTransportMeans/typeOfIdentification that is EQUAL to 
        '31'
        ELSE IF the multiplicity of the data group 
        /*/Consignment/HouseConsignment/DepartureTransportMeans is more than 1x
        THEN the iteration 2 and the iteration 3 (if present) of the data group 
        /*/Consignment/HouseConsignment/DepartureTransportMeans must include 
        /*/Consignment/HouseConsignment/DepartureTransportMeans/typeOfIdentification 
        that is EQUAL to '31'</t>
  </si>
  <si>
    <t xml:space="preserve">#road
#modeOfTransport
#multiplicity
#allDomains
</t>
  </si>
  <si>
    <t>402</t>
  </si>
  <si>
    <t>R0506</t>
  </si>
  <si>
    <t xml:space="preserve">IF &lt;CONSIGNMENT-HOUSE CONSIGNMENT-CONSIGNOR&gt; is PRESENT for all &lt;CONSIGNMENT-HOUSE CONSIGNMENT&gt; 
THEN at least one occurrence of &lt;CONSIGNMENT-HOUSE CONSIGNMENT-CONSIGNOR&gt; must be different from the others;
IF &lt;CONSIGNMENT-HOUSE CONSIGNMENT-CONSIGNEE&gt; is PRESENT for all &lt;CONSIGNMENT-HOUSE CONSIGNMENT&gt; 
THEN at least one occurrence of &lt;CONSIGNMENT-HOUSE CONSIGNMENT-CONSIGNEE&gt; must be different from the others;
IF &lt;CONSIGNMENT-HOUSE CONSIGNMENT-DEPARTURE TRANSPORT MEANS&gt; is PRESENT for all &lt;CONSIGNMENT-HOUSE CONSIGNMENT&gt; 
THEN at least one occurrence of &lt;CONSIGNMENT-HOUSE CONSIGNMENT-DEPARTURE TRANSPORT MEANS&gt; must be different from the others;
IF &lt;CONSIGNMENT-HOUSE CONSIGNMENT- TRANSPORT CHARGES&gt; is PRESENT for all &lt;CONSIGNMENT-HOUSE CONSIGNMENT&gt;
THEN at least one occurrence of &lt;CONSIGNMENT-HOUSE CONSIGNMENT- TRANSPORT CHARGES&gt; must be different from the others; 
IF &lt;CONSIGNMENT-HOUSE CONSIGNMENT.Reference number UCR&gt; is PRESENT for all &lt;CONSIGNMENT-HOUSE CONSIGNMENT&gt; 
THEN at least one occurrence of &lt;CONSIGNMENT-HOUSE CONSIGNMENT.Reference number UCR&gt; must be different from the others;
IF &lt;CONSIGNMENT-HOUSE CONSIGNMENT.Country of destination&gt; is PRESENT for all
&lt;CONSIGNMENT-HOUSE CONSIGNMENT&gt;
THEN at least one occurrence of &lt;CONSIGNMENT-HOUSE CONSIGNMENT.Country of destination&gt; must be different from the others;
IF &lt;CONSIGNMENT-HOUSE CONSIGNMENT.Country of dispatch&gt; is PRESENT for all &lt;CONSIGNMENT-HOUSE CONSIGNMENT&gt; 
THEN at least one occurrence of &lt;CONSIGNMENT-HOUSE CONSIGNMENT.Country of dispatch&gt; must be different from the others.
</t>
  </si>
  <si>
    <t>IF /*/Consignment/HouseConsignment/Consignor is PRESENT for all /*/Consignment/HouseConsignment/ 
THEN at least one occurrence of /*/Consignment/HouseConsignment/Consignor must be different from the others;
IF /*/Consignment/HouseConsignment/Consignee is PRESENT for all /*/Consignment/HouseConsignment/ 
THEN at least one occurrence of /*/Consignment/HouseConsignment/Consignee must be different from the others;
IF /*/Consignment/HouseConsignment/DepartureTransportMeans is PRESENT for all /*/Consignment/HouseConsignment 
THEN at least one occurrence of /*/Consignment/HouseConsignment/DepartureTransportMeans must be different from the others;
IF /*/Consignment/HouseConsignment/TransportCharges is PRESENT for all /*/Consignment/HouseConsignment
THEN at least one occurrence of /*/Consignment/HouseConsignment/TransportCharges must be different from the others;
IF /*/Consignment/HouseConsignment/referenceNumberUCR is PRESENT for all /*/Consignment/HouseConsignment/ 
THEN at least one occurrence of /*/Consignment/HouseConsignment/referenceNumberUCR must be different from the others;
IF /*/Consignment/HouseConsignment/countryOfDestination is PRESENT for all /*/Consignment/HouseConsignment/ 
THEN at least one occurrence of /*/Consignment/HouseConsignment/countryOfDestination must be different from the others;
IF /*/Consignment/HouseConsignment/countryOfDispatch is PRESENT for all /*/Consignment/HouseConsignment/ 
THEN at least one occurrence of /*/Consignment/HouseConsignment/countryOfDispatch must be different from the others.</t>
  </si>
  <si>
    <t>403</t>
  </si>
  <si>
    <t>R0507</t>
  </si>
  <si>
    <t xml:space="preserve">IF &lt;CONSIGNMENT-HOUSE CONSIGNMENT-CONSIGNMENT ITEM.Country of dispatch&gt; is PRESENT for all 
             &lt;CONSIGNMENT-HOUSE CONSIGNMENT-CONSIGNMENT ITEM&gt; 
THEN at least one occurrence of &lt;CONSIGNMENT-HOUSE CONSIGNMENT-CONSIGNMENT ITEM.Country 
              of dispatch&gt; must be different from the others; 
IF &lt;CONSIGNMENT-HOUSE CONSIGNMENT-CONSIGNMENT ITEM.Country of destination&gt; is PRESENT for 
              all &lt;CONSIGNMENT-HOUSE CONSIGNMENT-CONSIGNMENT ITEM&gt; 
THEN at least one occurrence of &lt;CONSIGNMENT-HOUSE CONSIGNMENT-CONSIGNMENT ITEM.Country 
              of destination&gt; must be different from the others; 
IF &lt;CONSIGNMENT-HOUSE CONSIGNMENT-CONSIGNMENT ITEM.Reference number UCR&gt; is PRESENT for 
              all &lt;CONSIGNMENT-HOUSE CONSIGNMENT-CONSIGNMENT ITEM&gt; 
THEN at least one occurrence of &lt;CONSIGNMENT-HOUSE CONSIGNMENT-CONSIGNMENT ITEM.Reference 
              number UCR&gt; must be different from the others; 
IF &lt;CONSIGNMENT-HOUSE CONSIGNMENT-CONSIGNMENT ITEM. Declaration type &gt; is PRESENT for all 
              &lt;CONSIGNMENT-HOUSE CONSIGNMENT-CONSIGNMENT ITEM&gt; 
THEN at least one occurrence of &lt;CONSIGNMENT-HOUSE CONSIGNMENT-CONSIGNMENT 
              ITEM.Declaration type&gt; must be different from the others. 
</t>
  </si>
  <si>
    <t xml:space="preserve">IF /*/Consignment/HouseConsignment/ConsignmentItem/countryOfDispatch is PRESENT for all 
           /*/Consignment/HouseConsignment/ConsignmentItem 
THEN at least one occurrence of 
           /*/Consignment/HouseConsignment/ConsignmentItem/countryOfDispatch must be different from the others; 
IF /*/Consignment/HouseConsignment/ConsignmentItem/countryOfDestination is PRESENT for all 
          /*/Consignment/HouseConsignment/ConsignmentItem 
THEN at least one occurrence of 
         /*/Consignment/HouseConsignment/ConsignmentItem/countryOfDestination must be different from the others; 
IF /*/Consignment/HouseConsignment/ConsignmentItem/referenceNumberUCR is PRESENT for all 
         /*/Consignment/HouseConsignment/ConsignmentItem 
THEN at least one occurrence of 
         /*/Consignment/HouseConsignment/ConsignmentItem/referenceNumberUCR must be different from the others; 
IF /*/Consignment/HouseConsignment/ConsignmentItem/declarationType is PRESENT for all 
        /*/Consignment/HouseConsignment/ConsignmentItem 
THEN at least one occurrence of 
        /*/Consignment/HouseConsignment/ConsignmentItem/declarationType must be different from the others 
</t>
  </si>
  <si>
    <t>#declarationType
#externalDomain</t>
  </si>
  <si>
    <t>404</t>
  </si>
  <si>
    <t>R0509</t>
  </si>
  <si>
    <t>The &lt;CC190C-CUSTOMS OFFICE OF DEPARTURE.Reference number&gt; shall be EQUAL to the &lt;CC190C-CUSTOMS OFFICE OF EXIT.Reference number&gt;.</t>
  </si>
  <si>
    <t xml:space="preserve">The /CC190C/CustomsOfficeOfDeparture/referenceNumber shall be EQUAL to the 
/CC190C/CustomsOfficeOfExit/referenceNumber.
</t>
  </si>
  <si>
    <t>405</t>
  </si>
  <si>
    <t>R0510</t>
  </si>
  <si>
    <t>IF the D.G. &lt;CC190C-CONSIGNMENT-LOCATION OF GOODS-ADDRESS&gt; is PRESENT
THEN &lt;CC190C-CONSIGNMENT-LOCATION OF GOODS-ADDRESS.Country shall be EQUAL to the country code (first two characters) in the &lt;CC190-CUSTOMS OFFICE OF DEPARTURE.Reference number&gt;
ELSE
IF the D.G. &lt;CC190C-CONSIGNMENT-LOCATION OF GOODS-POSTCODE ADDRESS&gt; is PRESENT
THEN &lt;CC190C-CONSIGNMENT-LOCATION OF GOODS-POSTCODE ADDRESS.Country&gt; shall be EQUAL to the country code (first two characters) in the &lt;CC190-CUSTOMS OFFICE OF DEPARTURE.Reference number&gt;</t>
  </si>
  <si>
    <t>IF the D.G. /CC190C/Consignment/LocationOfGoods/Address is PRESENT
THEN /CC190C/Consignment/LocationOfGoods/Address/country shall be EQUAL to the first two characters of /CC190C/CustomsOfficeOfDeparture/referenceNumber
ELSE
IF the D.G. /CC190C/Consignment/LocationOfGoods/PostcodeAddress is PRESENT
THEN /CC190C/Consignment/LocationOfGoods/PostcodeAddress/country shall be EQUAL to the first two characters of /CC190C/CustomsOfficeOfDeparture/referenceNumber.</t>
  </si>
  <si>
    <t>406</t>
  </si>
  <si>
    <t>R0516</t>
  </si>
  <si>
    <t>Values of &lt;COUNTRY-ACTION-UNAVAILABILITY.Type&gt; shall be identical throughout the message (i.e: same value in all the repetitions of the "Unavailability" group).</t>
  </si>
  <si>
    <t>Values of /*/Country/Action/Unavailability/type shall be identical throughout the message (i.e: same value in all the repetitions of the "Unavailability" group).</t>
  </si>
  <si>
    <t>407</t>
  </si>
  <si>
    <t>R0518</t>
  </si>
  <si>
    <t>For each &lt;COUNTRY.Country&gt; only 1 occurrence of the &lt;COUNTRY-ACTION-UNAVAILABILITY&gt; having the same &lt;COUNTRY-ACTION-UNAVAILABILITY.Functionality&gt; AND &lt;COUNTRY-ACTION-UNAVAILABILITY.Start date and time&gt; AND &lt;COUNTRY-ACTION-UNAVAILABILITY.Type&gt; is allowed.</t>
  </si>
  <si>
    <t>For each /*/Country/country only 1 occurrence of the /*/Country/Action/Unavailability having the same /*/Country/Action/Unavailability/functionality AND /*/Country/Action/Unavailability/startDateAndTime AND /*/Country/Action/Unavailability/type is allowed.</t>
  </si>
  <si>
    <t>408</t>
  </si>
  <si>
    <t>R0519</t>
  </si>
  <si>
    <t>Within a single &lt;COUNTRY-ACTION-UNAVAILABILITY&gt; the &lt;COUNTRY-ACTION-UNAVAILABILITY.Start date and time&gt; must be prior to the &lt;COUNTRY-ACTION-UNAVAILABILITY.End date and time&gt;</t>
  </si>
  <si>
    <t>Within a single /*/Country/Action/Unavailability the /*/Country/Action/Unavailability/startDateAndTime must be prior to the /*/Country/Action/Unavailability/endDateAndTime</t>
  </si>
  <si>
    <t>409</t>
  </si>
  <si>
    <t>R0520</t>
  </si>
  <si>
    <t xml:space="preserve">IF ( the Data Item &lt;TRANSIT OPERATION.Amendment type flag&gt; is EQUAL to ‘1' and the movement is in state “Guarantee under amendment”)
    (i.e. the message CC013C is used for amending the Guarantee previously declared while the movement is in state “Guarantee under amendment”)
THEN
the only difference between this CC013C and the CC015C (or the previous CC013C) shall be located
in the Data Group &lt;GUARANTEE&gt;
ELSE
   IF (the Data Item &lt;TRANSIT OPERATION.Amendment type flag&gt; is EQUAL to ‘0' AND the movement IS NOT IN STATE “Guarantee under amendment”) 
  THEN
      all Data Groups and Data Items of the original declaration can be amended, with the exception of the following Data Groups:
              - &lt;HOLDER OF THE TRANSIT PROCEDURE&gt;
              - &lt;REPRESENTATIVE&gt;
              - &lt;CUSTOMS OFFICE OF DEPARTURE&gt;
      and the exception of the following Data Items:
              - &lt;TRANSIT OPERATION.Additional declaration type&gt;
              - &lt;TRANSIT OPERATION.Declaration type&gt;
              - &lt;TRANSIT OPERATION.MRN&gt;
              - &lt;TRANSIT OPERATION.LRN&gt;
              - &lt;CONSIGNMENT-HOUSE CONSIGNMENT-CONSIGNMENT ITEM-COMMODITY-COMMODITY
                  CODE. Harmonized System sub-heading code&gt;
              - &lt;TRANSIT OPERATION.Security&gt;
</t>
  </si>
  <si>
    <t xml:space="preserve">IF (the Data Item /CC013C/TransitOperation/amendmentTypeFlag is EQUAL to ‘1' AND the movement is in state “Guarantee under amendment”)
     (i.e. the message CC013C is used for amending the Guarantee previously declared while the movement is in state “Guarantee under amendment”)
THEN 
the only difference between this CC013C and the CC015C (or the previous CC013C) shall be located in the Data Group /*/Guarantee
ELSE
     IF (the Data Item /*/TransitOperation/amendmentTypeFlag is EQUAL to ‘0' AND the movement IS NOT IN STATE “Guarantee under amendment”) 
     THEN 
         all Data Groups and Data Items of the original declaration can be amended, with the exception of the following Data Groups:
               - /*/HolderOfTheTransitProcedure
               - /*/Representative
               - /*/CustomsOfficeOfDeparture
         and the exception of the following Data Items:
               - /*/TransitOperation/additionalDeclarationType
               - /*/TransitOperation/declarationType
               - /*/TransitOperation/MRN
               - /*/TransitOperation/LRN
               - /*/Consignment/HouseConsignment/ConsignmentItem/Commodity/
                 CommodityCode/harmonizedSystemSubHeadingCode
               - /*/TransitOperation/security
</t>
  </si>
  <si>
    <t>410</t>
  </si>
  <si>
    <t>R0551</t>
  </si>
  <si>
    <t>IF at least one iteration of &lt;CC191C-AES RESULTS-EXPORT OPERATION.Result indicator&gt; is in SET {N1, N2, N3, N4}
THEN &lt;CC191C-AES RESULTS.Global validation response&gt; is EQUAL to '0'</t>
  </si>
  <si>
    <t xml:space="preserve">IF at least one iteration of /CC191C/AESResults/ExportOperation/resultIndicator is in SET {N1, N2, N3, N4}
THEN /CC191C/AESResults/globalValidationResponse is EQUAL to '0'
</t>
  </si>
  <si>
    <t>411</t>
  </si>
  <si>
    <t>R0601</t>
  </si>
  <si>
    <t>IF &lt;CONSIGNMENT-HOUSE CONSIGNMENT-CONSIGNMENT ITEM-ADDITIONAL REFERENCE.Type&gt; is in SET CL234 (DocumentTypeExcise) (i.e. Export of excise goods followed by transit (EMCS&amp;AES+NCTS)
THEN
   IF &lt;CONSIGNMENT-HOUSE CONSIGNMENT-PREVIOUS DOCUMENT.Type&gt; is EQUAL to ‘N830’
   THEN
         IF &lt;CONSIGNMENT-HOUSE CONSIGNMENT-CONSIGNMENT ITEM.Declaration type&gt; is PRESENT
         THEN &lt;CONSIGNMENT-HOUSE CONSIGNMENT-CONSIGNMENT ITEM.Declaration type&gt; is EQUAL to ‘T1’
         ELSE &lt;TRANSIT OPERATION.Declaration type&gt; is in SET {T1, TIR}
   ELSE 
        IF &lt;CONSIGNMENT-HOUSE CONSIGNMENT-CONSIGNMENT ITEM-SUPPORTING DOCUMENT.Type&gt; is in SET CL234
              (DocumentTypeExcise)   (i.e. Transit movement of EU goods under excise suspension (EMCS+NCTS))
        THEN
              IF &lt;CONSIGNMENT-HOUSE CONSIGNMENT-CONSIGNMENT ITEM. Declaration type&gt; is PRESENT
              THEN &lt;CONSIGNMENT-HOUSE CONSIGNMENT-CONSIGNMENT ITEM.Declaration type&gt; is in SET {T2, T2F}
              ELSE &lt;TRANSIT OPERATION.Declaration type&gt; is in SET {T2, T2F}</t>
  </si>
  <si>
    <t>IF /*/Consignment/HouseConsignment/ConsignmentItem/AdditionalReference/type is in SET CL234 (DocumentTypeExcise)
(i.e. Export of excise goods followed by transit (EMCS&amp;AES+NCTS))
THEN
   IF /*/Consignment/HouseConsignment/PreviousDocument/type is EQUAL to ‘N830’
   THEN
         IF /*/Consignment/HouseConsignment/ConsignmentItem/declarationType is PRESENT
         THEN /*/Consignment/HouseConsignment/ConsignmentItem/declarationType is EQUAL to ‘T1’
         ELSE /*/TransitOperation/declarationType is in SET {T1, TIR}
   ELSE 
        IF /*/Consignment/HouseConsignment/ConsignmentItem/SupportingDocument/type is in SET CL234
              (DocumentTypeExcise) (i.e. Transit movement of EU goods under excise suspension (EMCS+NCTS))
        THEN
              IF /*/Consignment/HouseConsignment/ConsignmentItem/declarationType is PRESENT
              THEN /*/Consignment/HouseConsignment/ConsignmentItem/declarationType is in SET {T2, T2F}
              ELSE /*/TransitOperation/declarationType is in SET {T2, T2F}</t>
  </si>
  <si>
    <t>#exciseGoods
#declarationType
#allDomains</t>
  </si>
  <si>
    <t>412</t>
  </si>
  <si>
    <t>R0705</t>
  </si>
  <si>
    <t>&lt;GUARANTEE REFERENCE-GUARANTEE QUERY.Period to date&gt; must be posterior to &lt;GUARANTEE REFERENCE-GUARANTEE QUERY.Period from date&gt;.</t>
  </si>
  <si>
    <t>/*/GuaranteeReference/GuaranteeQuery/periodToDate must be posterior to /*/GuaranteeReference/GuaranteeQuery/periodFromDate</t>
  </si>
  <si>
    <t>413</t>
  </si>
  <si>
    <t>R0720</t>
  </si>
  <si>
    <t>IF &lt;CC015C-TransitOperation.declarationType&gt; is in SET {T1, TIR} 
THEN &lt;CC190C-TransitOperation-ExportOperation.Transit procedure category&gt; is EQUAL to ‘1’
ELSE IF &lt;CC015C-TransitOperation.declarationType&gt; is in SET {T2, T2F, T2SM} 
THEN &lt;CC190C-TransitOperation-ExportOperation.Transit procedure category&gt; is EQUAL to ‘2’ 
ELSE IF at least one consignment item for the specific &lt;CC190C-TransitOperation-ExportOperation.MRN&gt; has &lt;CC015C-Consignment-HouseConsignment-ConsignmentItem.declarationType&gt; EQUAL to ’T1’ 
THEN &lt;CC190C-TransitOperation-ExportOperation.Transit procedure category&gt; is EQUAL to ‘1’ 
ELSE &lt;CC190C-TransitOperation-ExportOperation.Transit procedure category&gt; is EQUAL to ‘2’</t>
  </si>
  <si>
    <t>IF /CC015C/TransitOperation/declarationType is in SET {T1, TIR} 
THEN /CC190C/TransitOperation/ExportOperation/transitProcedureCategory is EQUAL to ‘1’
ELSE IF /CC015C/TransitOperation/declarationType is in SET {T2, T2F, T2SM} 
THEN /CC190C/TransitOperation/ExportOperation/transitProcedureCategory is EQUAL to ‘2’ 
ELSE IF at least one consignment item for the specific /CC190C/TransitOperation/ExportOperation/MRN has /CC015C/Consignment/HouseConsignment/ConsignmentItem/declarationType EQUAL to ’T1’ 
THEN /CC190C/TransitOperation/ExportOperation/transitProcedureCategory is EQUAL to ‘1’ 
ELSE /CC190C/TransitOperation/ExportOperation/transitProcedureCategory is EQUAL to ‘2’</t>
  </si>
  <si>
    <t>414</t>
  </si>
  <si>
    <t>R0789</t>
  </si>
  <si>
    <t>IF &lt;CUSTOMS OFFICE OF TRANSIT (DECLARED)&gt; is PRESENT 
THEN the multiplicity of &lt;CONSIGNMENT-ACTIVE BORDER TRANSPORT MEANS&gt; is up to 9x
ELSE the multiplicity of &lt;CONSIGNMENT-ACTIVE BORDER TRANSPORT MEANS&gt; is 1x</t>
  </si>
  <si>
    <t>IF/*/CustomsOfficeOfTransitDeclared is PRESENT
THEN the multiplicity of /*/Consignment/ActiveBorderTransportMeans is up to 9x 
ELSE the multiplicity of /*/Consignment/ActiveBorderTransportMeans is 1x</t>
  </si>
  <si>
    <t>#multiplicity
#allDomains</t>
  </si>
  <si>
    <t>415</t>
  </si>
  <si>
    <t>R0790</t>
  </si>
  <si>
    <t>IF (&lt;CC015C-CUSTOMS OFFICE OF TRANSIT (DECLARED)&gt; is PRESENT)
THEN the multiplicity of &lt;CC170C-CONSIGNMENT-ACTIVE BORDER TRANSPORT MEANS&gt; is up to 9x
ELSE IF (&lt;CC013C-CUSTOMS OFFICE OF TRANSIT (DECLARED)&gt; is PRESENT) 
THEN the multiplicity of &lt;CC170C-CONSIGNMENT-ACTIVE BORDER TRANSPORT MEANS&gt; is up to 9x
ELSE the multiplicity of &lt;CC170C-CONSIGNMENT-ACTIVE BORDER TRANSPORT MEANS&gt; is 1x</t>
  </si>
  <si>
    <t xml:space="preserve">IF (/CC015C/CustomsOfficeOfTransitDeclared is PRESENT)
THEN the multiplicity of /CC170C/Consignment/ActiveBorderTransportMeans is up to 9x
ELSE IF (/CC013C/CustomsOfficeOfTransitDeclared is PRESENT) 
THEN the multiplicity of /CC170C/Consignment/ActiveBorderTransportMeans is up to 9x
ELSE the multiplicity of /CC170C/Consignment/ActiveBorderTransportMeans is 1x
</t>
  </si>
  <si>
    <t>#multiplicity
#crossIEs
#externalDomain</t>
  </si>
  <si>
    <t>416</t>
  </si>
  <si>
    <t>R0840</t>
  </si>
  <si>
    <t xml:space="preserve">Only a valid EORI or TCUIN shall be used. The EORI shall be validated only by EU MS. The TCUIN shall be validated by EU MS and by the country where the TCUIN is defined. </t>
  </si>
  <si>
    <t>#externalCheck 
#checkByRecipientRequired
#allDomains</t>
  </si>
  <si>
    <t>417</t>
  </si>
  <si>
    <t>R0849</t>
  </si>
  <si>
    <t>IF &lt;TRANSIT OPERATION. Declaration Type&gt; is EQUAL to ‘TIR’ 
THEN &lt;TRANSIT OPERATION. Reduced Dataset Indicator&gt; = “0”</t>
  </si>
  <si>
    <t>IF /*/TransitOperation/declarationType is EQUAL to ‘TIR’ 
THEN /*/TransitOperation/reducedDatasetIndicator = “0”</t>
  </si>
  <si>
    <t>418</t>
  </si>
  <si>
    <t>R0850</t>
  </si>
  <si>
    <t>IF sender is in EU (CL010 (CountryCodesCommunity))
THEN the value must be a valid EORI or TCUIN (validated by receiver, if located in EU),
ELSE (sender is not in EU) the value must be a TIN number (validated by the message sender only).
The EORI/TCUIN values shall comply with the following pattern: &lt;xs:pattern value=" [A-Z]{2}[\x21-\x7E]{1,15}"/&gt;</t>
  </si>
  <si>
    <t>IF sender is in EU (CL010)
THEN the value must be a valid EORI or TCUIN (validated by receiver, if located in EU),
ELSE (sender is not in EU) the value must be a TIN number (validated by the message sender only).
The EORI/TCUIN values shall comply with the following pattern: &lt;xs:pattern value=" [A-Z]{2}[\x21-\x7E]{1,15}"/&gt;</t>
  </si>
  <si>
    <t>#externalCheck
#externalDomain
#nationalDomain</t>
  </si>
  <si>
    <t>419</t>
  </si>
  <si>
    <t>R0851</t>
  </si>
  <si>
    <t>The Identification number can be validated if the Consignee is located in the same contracting party as the Recipient.</t>
  </si>
  <si>
    <t>420</t>
  </si>
  <si>
    <t>R0855</t>
  </si>
  <si>
    <t xml:space="preserve">IF &lt;CONSIGNMENT.Inland mode of transport&gt; is EQUAL to '3'
THEN the multiplicity of &lt;CONSIGNMENT-DEPARTURE TRANSPORT MEANS&gt; AND &lt;CONSIGNMENT-HOUSE CONSIGNMENT-DEPARTURE TRANSPORT MEANS&gt; can be up to '3x'
ELSE IF &lt; CONSIGNMENT.Inland mode of transport&gt; is EQUAL to '2'
THEN the multiplicity of &lt; CONSIGNMENT-DEPARTURE TRANSPORT MEANS&gt; AND &lt;CONSIGNMENT-HOUSE CONSIGNMENT-DEPARTURE TRANSPORT MEANS&gt; can be more than '1x'
ELSE the multiplicity of &lt;CONSIGNMENT-DEPARTURE TRANSPORT MEANS&gt; AND CONSIGNMENT-HOUSE CONSIGNMENT-DEPARTURE TRANSPORT MEANS&gt; is '1x'
</t>
  </si>
  <si>
    <t xml:space="preserve">IF /*/Consignment/inlandModeOfTransport is EQUAL to ‘3’
THEN the multiplicity of /*/Consignment/DepartureTransportMeans AND /*/Consignment/HouseConsignment/DepartureTransportMeans can be up to '3x'
ELSE IF /*/Consignment/inlandModeOfTransport is EQUAL to ‘2’
THEN the multiplicity of /*/Consignment/DepartureTransportMeans AND /*/Consignment/HouseConsignment/DepartureTransportMeans can be more than '1x'
ELSE the multiplicity of /*/Consignment/DepartureTransportMeans AND /*/Consignment/HouseConsignment/DepartureTransportMeans is '1x'
</t>
  </si>
  <si>
    <t>#road
#rail
#modeOfTransport
#multiplicity
#allDomains</t>
  </si>
  <si>
    <t>421</t>
  </si>
  <si>
    <t>R0859</t>
  </si>
  <si>
    <t xml:space="preserve">IF &lt;TRANSIT OPERATION. Reduced Dataset Indicator&gt; = “1” 
THEN at least one &lt;AUTHORISATION. Type&gt; is EQUAL to ‘C524’ 
ELSE &lt;AUTHORISATION. Type&gt; shall not be EQUAL to ‘C524’ </t>
  </si>
  <si>
    <t xml:space="preserve">IF /*/TransitOperation/reducedDatasetIndicator = “1” 
THEN at least one /*/Authorisation/type is EQUAL to ‘C524’ 
ELSE /*/Authorisation/type shall not be EQUAL to ‘C524’ </t>
  </si>
  <si>
    <t>422</t>
  </si>
  <si>
    <t>R0860</t>
  </si>
  <si>
    <t>IF sender is in EU (CL010 (CountryCodesCommunity)),
THEN the value must be a valid EORI or TCUIN,
ELSE (sender is not in EU) the value must be a valid TIN number.</t>
  </si>
  <si>
    <t>IF sender is in EU (CL010)
THEN the value must be a valid EORI or TCUIN
ELSE (sender is not in EU) the value must be a valid TIN number.</t>
  </si>
  <si>
    <t>#externalCheck 
#externalDomain</t>
  </si>
  <si>
    <t>423</t>
  </si>
  <si>
    <t>R0871</t>
  </si>
  <si>
    <t>Reference number assigned must be equal to the one included in CD001C, CD003C, CC013C, CC015C, CD050C, CD115C, CD160C OR CD165C.</t>
  </si>
  <si>
    <t>424</t>
  </si>
  <si>
    <t>R0875</t>
  </si>
  <si>
    <t>IF &lt;CC191C-AES RESULTS.Global validation response&gt; is EQUAL to '1'
THEN all iterations of &lt;CC191C-EXPORT OPERATION.Result indicator&gt; is EQUAL to 'P1'
ELSE at least one iteration of &lt;CC191C-EXPORT OPERATION.Result indicator&gt; is in SET {N1, N2, N3, N4}</t>
  </si>
  <si>
    <t xml:space="preserve">IF /CC191C/AESResults/globalValidationResponse is EQUAL to '1'
THEN all iterations of /CC191C/ExportOperation/resultIndicator is EQUAL to 'P1'
ELSE at least one iteration of /CC191C/ExportOperation/resultIndicator is in SET {N1, N2, N3, N4}
</t>
  </si>
  <si>
    <t>425</t>
  </si>
  <si>
    <t>R0900</t>
  </si>
  <si>
    <t xml:space="preserve">IF &lt;TRANSIT OPERATION.Declaration type&gt; is EQUAL to 'TIR'
THEN &lt;GUARANTEE.Guarantee type&gt; is EQUAL to 'B'
ELSE IF the country code (first two characters) in the &lt;CUSTOMS OFFICE OF DEPARTURE.Reference number&gt; is in SET of CL010 (CountryCodesCommunity) OR is EQUAL to 'SM' OR is EQUAL to 'AD'
THEN &lt;GUARANTEE.Guarantee type&gt; must be in SET CL230 (GuaranteeTypeEUNonTIR)
ELSE &lt;GUARANTEE.Guarantee type&gt; must be in SET CL229 (GuaranteeTypeCTC) </t>
  </si>
  <si>
    <t xml:space="preserve">IF /*/TransitOperation/declarationType is EQUAL to 'TIR'
THEN /*/Guarantee/guaranteeType is EQUAL to 'B'
ELSE IF the first two characters of /*/CustomsOfficeOfDeparture/referenceNumber is in SET CL010 OR is EQUAL to 'SM' OR is EQUAL to 'AD'
THEN /*/Guarantee/guaranteeType must be in SET CL230
ELSE /*/Guarantee/guaranteeType must be in SET CL229
</t>
  </si>
  <si>
    <t>#CTC
#AD
#SM
#declarationType
#countries
#externalDomain</t>
  </si>
  <si>
    <t>426</t>
  </si>
  <si>
    <t>R0901</t>
  </si>
  <si>
    <t>IF &lt;TRANSIT OPERATION.Declaration type&gt; is EQUAL to 'TIR'
THEN the country code (first two characters) in the &lt;CUSTOMS OFFICE OF DESTINATION (DECLARED).Reference number&gt; is in SET CL010 (CountryCodesCommunity) 
AND the country code (first two characters) in the &lt;CUSTOMS OFFICE OF DEPARTURE.Reference number &gt; is in SET CL010 (CountryCodesCommunity).</t>
  </si>
  <si>
    <t xml:space="preserve">IF /*/TransitOperation/declarationType is EQUAL to 'TIR'
THEN the first two characters of /*/CustomsOfficeOfDestinationDeclared/referenceNumber is in SET CL010 
AND the first two characters of /*/CustomsOfficeOfDeparture/referenceNumber is in SET CL010
</t>
  </si>
  <si>
    <t>427</t>
  </si>
  <si>
    <t>R0904</t>
  </si>
  <si>
    <t>IF the country code (first two characters) in the &lt;CUSTOMS OFFICE OF DEPARTURE.Reference number&gt; is in SET {AD, SM}
THEN the country code (first two characters) in the &lt;CUSTOMS OFFICE OF DESTINATION (DECLARED).Reference number&gt; is in SET CL553 (MSCountry)</t>
  </si>
  <si>
    <t xml:space="preserve">IF the first two characters of /*/CustomsOfficeOfDeparture/referenceNumber is in SET {AD, SM}
THEN the first two characters of /*/CustomsOfficeOfDestinationDeclared/referenceNumber is in SET CL553
</t>
  </si>
  <si>
    <t>#SM
#AD
#countries
#allDomains</t>
  </si>
  <si>
    <t>428</t>
  </si>
  <si>
    <t>R0905</t>
  </si>
  <si>
    <t>IF the country code (first two characters) in the &lt;CUSTOMS OFFICE OF DEPARTURE.Reference number&gt; is in SET CL112 (CountryCodesCTC)
THEN the country code (first two characters) in the &lt;CUSTOMS OFFICE OF DESTINATION (DECLARED).Reference number&gt; is NOT in SET {AD, SM}</t>
  </si>
  <si>
    <t xml:space="preserve">IF the first two characters of /*/CustomsOfficeOfDeparture/referenceNumber is in SET CL112
THEN the two characters of /*/CustomsOfficeOfDestinationDeclared/referenceNumber is NOT in SET{AD, SM}
</t>
  </si>
  <si>
    <t xml:space="preserve">#CTC
#SM
#AD
#countries
#allDomains </t>
  </si>
  <si>
    <t>429</t>
  </si>
  <si>
    <t>R0906</t>
  </si>
  <si>
    <t>IF the country code (first two characters) in the &lt;CUSTOMS OFFICE OF DESTINATION (DECLARED).Reference number&gt; is EQUAL to ‘AD’
THEN the country code (first two characters) in the &lt;CUSTOMS OFFICE OF TRANSIT (DECLARED).Reference number&gt; is EQUAL to ‘AD’;
IF the country code (first two characters) in the &lt;CUSTOMS OFFICE OF DESTINATION (DECLARED).Reference number&gt; is EQUAL to ‘AD’
THEN the country code (first two characters) in the &lt;CUSTOMS OFFICE OF TRANSIT (ACTUAL).Reference number&gt; is EQUAL to ‘AD’</t>
  </si>
  <si>
    <t xml:space="preserve">IF the first two characters of /*/CustomsOfficeOfDestinationDeclared/referenceNumber is EQUAL to ‘AD’
THEN the first two characters of /*/CustomsOfficeOfTransitDeclared/referenceNumber is EQUAL to ‘AD’;
IF the first two characters of /*/CustomsOfficeOfDestinationDeclared/referenceNumber is EQUAL to ‘AD’
THEN the first two characters of /*/CustomsOfficeOfTransitActual/referenceNumber is EQUAL to ‘AD’
</t>
  </si>
  <si>
    <t xml:space="preserve">
#AD
#allDomains</t>
  </si>
  <si>
    <t>430</t>
  </si>
  <si>
    <t>R0909</t>
  </si>
  <si>
    <t xml:space="preserve">IF the country code (first two characters) in the &lt;CUSTOMS OFFICE OF DESTINATION
(DECLARED) Reference number&gt; is EQUAL to 'SM'
THEN
          IF the country code (first two characters) in the &lt;CUSTOMS OFFICE OF DEPARTURE.Reference number&gt; is EQUAL to 'IT'
          THEN &lt;TRANSIT OPERATION.Declaration type&gt; is EQUAL to 'T2SM' 
          ELSE
                     IF the country code (first two characters) in the &lt;CUSTOMS OFFICE OF DEPARTURE.Reference number&gt; is in set CL010 (CountryCodesCommunity) AND NOT EQUAL to 'IT'
                     THEN &lt;TRANSIT OPERATION.Declaration type&gt; is in SET {T2, T2F} OR
                      &lt;CONSIGNMENT-HOUSE CONSIGNMENT-CONSIGNMENT ITEM.Declaration type&gt; is in SET {T2,T2F};
IF the country code (first two characters) in the &lt;CUSTOMS OFFICE OF DESTINATION (ACTUAL) Reference number&gt; is EQUAL to 'SM'
THEN
            IF the country code (first two characters) in the &lt;CUSTOMS OFFICE OF DEPARTURE.Reference number&gt; is EQUAL to 'IT'
            THEN &lt;TRANSIT OPERATION.Declaration type&gt; is EQUAL to 'T2SM' 
            ELSE
                     IF the country code (first two characters) in the &lt;CUSTOMS OFFICE OF DEPARTURE.Reference number&gt; is in set CL010 (CountryCodesCommunity) AND NOT EQUAL to 'IT'
                     THEN &lt;TRANSIT OPERATION.Declaration type&gt; is in SET {T2, T2F} OR &lt;CONSIGNMENT-HOUSE CONSIGNMENT-CONSIGNMENT ITEM.Declaration type&gt; is in SET {T2, T2F}
</t>
  </si>
  <si>
    <t xml:space="preserve">IF the first two characters of /*/CustomsOfficeOfDestinationDeclared/referenceNumber is EQUAL to 'SM'
THEN
        IF the first two characters of /*/CustomsOfficeOfDeparture/referenceNumber is EQUAL to 'IT',
        THEN /*/TransitOperation/declarationType is EQUAL to 'T2SM' 
        ELSE
                 IF the first two characters of /*/CustomsOfficeOfDeparture/referenceNumber is in SET CL010 
                         AND NOT EQUAL to 'IT'
                 THEN /*/TransitOperation/declarationType is in SET {T2, T2F} OR
                           /*/Consignment/HouseConsignment/ConsignmentItem/declarationType is in SET {T2, T2F};
IF the first two characters of /*/CustomsOfficeOfDestinationActual/referenceNumber is EQUAL to 'SM'
THEN
        IF the first two characters of /*/CustomsOfficeOfDeparture/referenceNumber is EQUAL to 'IT',
        THEN /*/TransitOperation/declarationType is EQUAL to 'T2SM' 
        ELSE
               IF the first two characters of /*/CustomsOfficeOfDeparture/referenceNumber is in SET CL010
                          AND NOT EQUAL to 'IT'
               THEN /*/TransitOperation/declarationType is in SET {T2, T2F} OR
                          /*/Consignment/HouseConsignment/ConsignmentItem/declarationType is in SET {T2, T2F}
</t>
  </si>
  <si>
    <t>#SM
#declarationType
#countries 
#allDomains</t>
  </si>
  <si>
    <t>431</t>
  </si>
  <si>
    <t>R0910</t>
  </si>
  <si>
    <t xml:space="preserve">IF &lt;CC013C - AUTHORISATION.Type&gt; is NOT EQUAL to 'C521' OR &lt;CC015C - AUTHORISATION.Type&gt; is NOT EQUAL to 'C521'
THEN &lt;CONTROL RESULT.Code&gt; is in SET CL195 (ControlResultCodeDepartureSimplifiedExcluded)
</t>
  </si>
  <si>
    <t>IF /CC013C/Authorisation/type is NOT EQUAL to 'C521' OR 
/CC015C/Authorisation/type is NOT EQUAL to 'C521'
THEN /*/ControlResult/code is in SET CL195</t>
  </si>
  <si>
    <t>#checkByRecipientNotPossible
#crossIEs
#allDomains</t>
  </si>
  <si>
    <t>432</t>
  </si>
  <si>
    <t>R0911</t>
  </si>
  <si>
    <t xml:space="preserve">
IF the country code (first two characters) in the &lt;CUSTOMS OFFICE OF DEPARTURE.Reference number&gt; is 
                              EQUAL to 'SM' AND
                              the country code (first two characters) in the &lt;CUSTOMS OFFICE OF DESTINATION 
                              (DECLARED).Reference&gt; is in SET CL010 (CountryCodesCommunity)
THEN &lt;TRANSIT OPERATION.Declaration type&gt; is in SET {T2, T2F}; 
IF the country code (first two characters) in the &lt;CUSTOMS OFFICE OF DEPARTURE.Reference number&gt; is 
                              EQUAL to 'SM' AND
                              the country code (first two characters) in the &lt;CUSTOMS OFFICE OF DESTINATION
                              (ACTUAL).Reference&gt; is in SET CL010 (CountryCodesCommunity)
THEN &lt;TRANSIT OPERATION.Declaration type&gt; is in SET {T2, T2F} </t>
  </si>
  <si>
    <t xml:space="preserve">IF the first two characters of /*/CustomsOfficeOfDeparture/referenceNumber is EQUAL to 'SM' AND 
         the first two characters of /*/CustomsOfficeOfDestinationDeclared/referenceNumber is in SET CL010
THEN /*/TransitOperation/declarationType is in SET {T2, T2F}; 
IF the first two characters of /*/CustomsOfficeOfDeparture/referenceNumber is EQUAL to 'SM' AND 
         the first two characters of /*/CustomsOfficeOfDestinationActual/referenceNumber is in SET CL010
THEN /*/TransitOperation/declarationType is in SET {T2, T2F} 
</t>
  </si>
  <si>
    <t>433</t>
  </si>
  <si>
    <t>R0912</t>
  </si>
  <si>
    <t>IF &lt;TRANSIT OPERATION.Declaration type&gt; is EQUAL to 'TIR' 
THEN &lt;CONTROL RESULT.Code&gt; is in SET CL195 (ControlResultCodeDepartureSimplifiedExcluded)</t>
  </si>
  <si>
    <t>IF /*/TransitOperation/declarationType is EQUAL to 'TIR' 
THEN /*/ControlResult/code is in SET CL195</t>
  </si>
  <si>
    <t>434</t>
  </si>
  <si>
    <t>R0983</t>
  </si>
  <si>
    <t>&lt;CONSIGNMENT-HOUSE CONSIGNMENT.Gross mass&gt; must be GREATER than OR EQUAL to the sum of &lt;CONSIGNMENT-HOUSE CONSIGNMENT-CONSIGNMENT ITEM-COMMODITY-GOODS MEASURE.Gross mass&gt; available for all Consignment Items included in that House Consignment</t>
  </si>
  <si>
    <t>/*/Consignment/HouseConsignment/grossMass must be GREATER than OR EQUAL to the sum of /*/Consignment/HouseConsignmentConsignmentItem/Commodity/GoodsMeasure/grossMass available for all Consignment Items included in that House Consignment</t>
  </si>
  <si>
    <t>435</t>
  </si>
  <si>
    <t>R0987</t>
  </si>
  <si>
    <t>Each &lt;Sequence number&gt; is unique for the Data Group it belongs to. The sequence numbers shall be sequential, starting from '1' for the first iteration of the Data Group and increasing by '1' for each iteration.</t>
  </si>
  <si>
    <t>436</t>
  </si>
  <si>
    <t>R0988</t>
  </si>
  <si>
    <t>Each &lt; Goods item number&gt; is unique for the Data Group it belongs to. The Goods item number shall be sequential, starting from '1' for the first iteration of the Data Group and increasing by '1' for each iteration.</t>
  </si>
  <si>
    <t>437</t>
  </si>
  <si>
    <t>R0990</t>
  </si>
  <si>
    <t>The &lt;TRANSIT OPERATION.TIR carnet number&gt; must have the format an10 or an11 and must follow the algorithm defined by IRU, see DDNTA Main Document.</t>
  </si>
  <si>
    <t>The /*/TransitOperation/TIRCarnetNumber must have the format an10 or an11 and must follow the algorithm defined by IRU, see DDNTA Main Document.</t>
  </si>
  <si>
    <t>438</t>
  </si>
  <si>
    <t>R0994</t>
  </si>
  <si>
    <t>The value of &lt;CONSIGNMENT.Gross mass&gt; must be GREATER than or EQUAL to the sum of &lt;CONSIGNMENT-HOUSE CONSIGNMENT.Gross mass&gt; for all house consignments.</t>
  </si>
  <si>
    <t>The value of /*/Consignment/grossMass must be GREATER than or EQUAL to the sum of /*/Consignment/HouseConsignment/grossMass for all house consignments.</t>
  </si>
  <si>
    <t>439</t>
  </si>
  <si>
    <t>R0995</t>
  </si>
  <si>
    <t>For this data item only an EORI number is valid.</t>
  </si>
  <si>
    <t xml:space="preserve">For this data item only an EORI number is valid. </t>
  </si>
  <si>
    <t>#externalCheck 
#nationalDomain</t>
  </si>
  <si>
    <t>440</t>
  </si>
  <si>
    <t>R3060</t>
  </si>
  <si>
    <t xml:space="preserve">IF &lt;CONSIGNMENT.Country Of Destination&gt; is in SET CL009 (CountryCodesCommonTransit) 
OR at least one &lt;CONSIGNMENT-HOUSE CONSIGNMENT.Country of Destination&gt; is in SET CL009 (CountryCodesCommonTransit)
OR
at least one &lt; CONSIGNMENT-HOUSE CONSIGNMENT-CONSIGNMENT ITEM.Country Of Destination&gt; are in SET CL009
THEN &lt;CONSIGNMENT-ADDITIONAL INFORMATION.Code&gt; shall not be EQUAL to '30600' </t>
  </si>
  <si>
    <t xml:space="preserve">IF /*/Consignment/countryOfDestination is in SET CL009 
OR
at least one /*/Consignment/HouseConsignment/countryOfDestination is in SET CL009
OR at least one /*/Consignment/HouseConsignment/ConsignmentItem/countryOfDestination is in SET CL009
THEN /*/Consignment/AdditionalInformation/code shall not be EQUAL to '30600'
</t>
  </si>
  <si>
    <t>#MS
#CTC
#countries
#allDomains</t>
  </si>
  <si>
    <t>441</t>
  </si>
  <si>
    <t>R3061</t>
  </si>
  <si>
    <t xml:space="preserve">The Data Item &lt;CONSIGNMENT-HOUSE CONSIGNMENT-CONSIGNMENT ITEM-ADDITIONAL INFORMATION.Code&gt; shall not be EQUAL to '30600' </t>
  </si>
  <si>
    <t xml:space="preserve">The Data Item /*/Consignment/HouseConsignment/ConsignmentItem/AdditionalInformation/code shall not be EQUAL to '30600' </t>
  </si>
  <si>
    <t>442</t>
  </si>
  <si>
    <t>R3062</t>
  </si>
  <si>
    <t xml:space="preserve">IF &lt;CONSIGNMENT.Country Of Destination&gt; is in SET CL009 
OR at least one &lt;CONSIGNMENT-HOUSE CONSIGNMENT.Country Of Destination&gt; is in SET CL009 (CountryCodesCommonTransit) 
OR at least one &lt; CONSIGNMENT-HOUSE CONSIGNMENT-CONSIGNMENT ITEM.Country Of Destination&gt; are in SET CL009
THEN &lt;CONSIGNMENT-HOUSE CONSIGNMENT- ADDITIONAL INFORMATION.Code&gt; shall not be EQUAL to '30600'
</t>
  </si>
  <si>
    <t xml:space="preserve">IF /*/Consignment/countryOfDestination is in SET CL009
OR at least one /*/Consignment/HouseConsignment/countryOfDestination is in SET CL009
OR
at least one /*/Consignment/HouseConsignment/ConsignmentItem/countryOfDestination is in SET
CL009
THEN /*/Consignment/HouseConsignment/AdditionalInformation/code shall not be EQUAL to '30600'
</t>
  </si>
  <si>
    <t>443</t>
  </si>
  <si>
    <t>S1002</t>
  </si>
  <si>
    <t xml:space="preserve">The validation of particular Data Group/Item shall be performed in the following sequence: C0466 &gt; C0812 &gt; B1966 &gt; C0587 </t>
  </si>
  <si>
    <t>444</t>
  </si>
  <si>
    <t>S1003</t>
  </si>
  <si>
    <t>The validation of particular Data Group/Item shall be performed in the following sequence: C0466 &gt; C0813</t>
  </si>
  <si>
    <t>445</t>
  </si>
  <si>
    <t>S1004</t>
  </si>
  <si>
    <t>The validation of particular Data Group/Item shall be performed in the following sequence: C0466 &gt; C0411</t>
  </si>
  <si>
    <t>446</t>
  </si>
  <si>
    <t>S1007</t>
  </si>
  <si>
    <t>The validation of particular Data Group/Item shall be performed in the following sequence: C0466 &gt; C0812</t>
  </si>
  <si>
    <t>447</t>
  </si>
  <si>
    <t>S1008</t>
  </si>
  <si>
    <t>The validation of particular Data Group/Item shall be performed in the following sequence: C0466 &gt; B1966 &gt; C0587</t>
  </si>
  <si>
    <t>448</t>
  </si>
  <si>
    <t>S1010</t>
  </si>
  <si>
    <t>The validation of particular Data Group/Item shall be performed in the following sequence: C0812 &gt; C0186</t>
  </si>
  <si>
    <t>449</t>
  </si>
  <si>
    <t>S1011</t>
  </si>
  <si>
    <t>The validation of particular Data Group/Item shall be performed in the following sequence: C0812 &gt; C0191</t>
  </si>
  <si>
    <t>450</t>
  </si>
  <si>
    <t>S1012</t>
  </si>
  <si>
    <t>The validation of particular Data Group/Item shall be performed in the following sequence: C0812 &gt; C0186 &gt; C0337</t>
  </si>
  <si>
    <t>451</t>
  </si>
  <si>
    <t>S1018</t>
  </si>
  <si>
    <t>The validation of particular Data Group/Item shall be performed in the following sequence: C0215 &gt; C0315</t>
  </si>
  <si>
    <t>452</t>
  </si>
  <si>
    <t>S1022</t>
  </si>
  <si>
    <t>The validation of particular Data Group/Item shall be performed in the following sequence: C0466 &gt; C0030</t>
  </si>
  <si>
    <t>453</t>
  </si>
  <si>
    <t>S1023</t>
  </si>
  <si>
    <t xml:space="preserve">The validation of particular Data Group/Item shall be performed in the following sequence: C0240 &gt; C0040
</t>
  </si>
  <si>
    <t>454</t>
  </si>
  <si>
    <t>T0001</t>
  </si>
  <si>
    <t>At least one of the optional data items must be filled in.</t>
  </si>
  <si>
    <t>455</t>
  </si>
  <si>
    <t>T1120</t>
  </si>
  <si>
    <t xml:space="preserve">IF &lt;Decisive Date&gt; is LESS than or EQUAL to the &lt;L3endDate&gt; the format of data items &lt;Message identification&gt; AND &lt;Correlation identifier&gt; shall be restricted to an..14 </t>
  </si>
  <si>
    <t>IF &lt;Decisive Date&gt; is LESS than or EQUAL to the &lt;L3endDate&gt; the format of data items /*/messageIdentification AND /*/correlationIdentifier shall be restricted to an..14</t>
  </si>
  <si>
    <t>#format
#checkByRecipientRequired
#commonDomain</t>
  </si>
  <si>
    <t>Export followed by Transit &amp; Groupage:
During the Transitional Period, in case of “Export Followed by Transit” with multiple export declarations covered by one standard transit declaration (i.e. not a pre-lodged transit declaration), the D.G. PREVIOUS DOCUMENT at CONSIGNMENT ITEM level can include the MRN of the related Export declaration (maximum one Export MRN included per one Consignment item).</t>
  </si>
  <si>
    <t>#MS
#CTC
#optionality
#constraint
#commonDomain</t>
  </si>
  <si>
    <t>#format
#constraint
#commonDomain</t>
  </si>
  <si>
    <t xml:space="preserve">IF &lt;CONSIGNMENT.Country of destination&gt; is in SET CL009
THEN
    IF &lt;CONSIGNMENT-CONSIGNEE&gt; is PRESENT
    THEN
         &lt;CONSIGNMENT-HOUSE CONSIGNMENT-CONSIGNEE&gt; = "N" 
          ELSE &lt;CONSIGNMENT-HOUSE CONSIGNMENT-CONSIGNEE&gt; ="R"
ELSE IF &lt;TRANSIT OPERATION.Security&gt; is in SET {0,1}
THEN
           IF &lt;CONSIGNMENT-CONSIGNEE&gt; is PRESENT
          THEN
                &lt;CONSIGNMENT-HOUSE CONSIGNMENT-CONSIGNEE&gt; = "N" 
                 ELSE &lt;CONSIGNMENT-HOUSE CONSIGNMENT -CONSIGNEE&gt;= "O"
ELSE
          IF &lt;CONSIGNMENT-ADDITIONAL INFORMATION.Code&gt; is EQUAL to '30600'
          THEN
                 &lt;CONSIGNMENT-CONSIGNEE&gt; = "N" AND
                 &lt;CONSIGNMENT-HOUSE CONSIGNMENT-CONSIGNEE&gt; = "N" 
ELSE IF &lt;CONSIGNMENT-HOUSE CONSIGNMENT- ADDITIONAL INFORMATION.Code&gt; is EQUAL to '30600' 
THEN
                     &lt;CONSIGNMENT-CONSIGNEE&gt; = "N" AND
                 &lt;CONSIGNMENT-HOUSE CONSIGNMENT-CONSIGNEE&gt; = "N"
ELSE
           IF &lt;CONSIGNMENT-CONSIGNEE&gt; is PRESENT
           THEN
            &lt;CONSIGNMENT-HOUSE CONSIGNMENT-CONSIGNEE&gt; = "N" 
              ELSE &lt;CONSIGNMENT-HOUSE CONSIGNMENT-CONSIGNEE&gt;= "R"
</t>
  </si>
  <si>
    <t xml:space="preserve">IF /*/Consignment/countryOfDestination is in SET CL009
THEN
     IF /*/Consignment/Consignee is PRESENT
     THEN
             /*/Consignment/HouseConsignment/Consignee = "N" 
           ELSE /*/Consignment/HouseConsignment/Consignee = "R"
ELSE IF /*/TransitOperation/security is in SET {0,1}
THEN
         IF /*/Consignment/Consignee is PRESENT
         THEN
                   /*/Consignment/HouseConsignment/Consignee = "N" 
                ELSE /*/Consignment/HouseConsignment/Consignee = "O"
ELSE IF at least one instance of /*/Consignment/AdditionalInformation/code is EQUAL to '30600'
              THEN
                      /*/Consignment/Consignee = "N" AND
                      /*/Consignment/HouseConsignment/Consignee = "N" 
ELSE IF at least one instance of /*/Consignment/HouseConsignment/AdditionalInformation/code IS
EQUAL to '30600'  
THEN
                       /*/Consignment/Consignee = "N" AND
                       THIS /*/Consignment/HouseConsignment/Consignee = "N"
ELSE
              IF /*/Consignment/Consignee is PRESENT
             THEN
              /*/Consignment/HouseConsignment/Consignee = "N"
                ELSE /*/Consignment/HouseConsignment/Consignee = "R"
</t>
  </si>
  <si>
    <t>IF (&lt;TRANSIT OPERATION.Declaration type&gt; is in SET {T2, T2F} 
AND the first two characters of &lt;CUSTOMS OFFICE OF DEPARTURE.Reference number&gt; is in SET CL112 (CountryCodesCTC)) 
THEN IF &lt;CONSIGNMENT-PREVIOUS DOCUMENT&gt; is PRESENT
   THEN &lt;CONSIGNMENT-HOUSE CONSIGNMENT-CONSIGNMENT ITEM-PREVIOUS 
   DOCUMENT&gt; = ‘O’
   ELSE &lt;CONSIGNMENT-HOUSE CONSIGNMENT-CONSIGNMENT ITEM-PREVIOUS 
   DOCUMENT&gt; = ‘R’ 
   for all Consignment Items
ELSE &lt;CONSIGNMENT-HOUSE CONSIGNMENT-CONSIGNMENT ITEM-PREVIOUS DOCUMENT&gt; = ‘O’;
IF (&lt;CONSIGNMENT-HOUSE CONSIGNMENT-CONSIGNMENT ITEM.Declaration type&gt; is in SET {T2, T2F} AND the first two characters of &lt;CUSTOMS OFFICE OF DEPARTURE.Reference number&gt; is in SET CL112 (CountryCodesCTC)) 
THEN IF &lt;CONSIGNMENT-PREVIOUS DOCUMENT&gt; is PRESENT
   THEN &lt;CONSIGNMENT-HOUSE CONSIGNMENT-CONSIGNMENT ITEM-PREVIOUS 
   DOCUMENT&gt; = ‘O’
   ELSE &lt;CONSIGNMENT-HOUSE CONSIGNMENT-CONSIGNMENT ITEM-PREVIOUS 
   DOCUMENT&gt; = ‘R’
   for this Consignment Items
ELSE &lt;CONSIGNMENT-HOUSE CONSIGNMENT-CONSIGNMENT ITEM-PREVIOUS DOCUMENT&gt; = ‘O’ for this Consignment Items</t>
  </si>
  <si>
    <t>IF (/*/Transit Operation/declarationType is in SET {T2, T2F} 
AND the first two characters of /*/CustomsOfficeOfDeparture/referenceNumber is in SET CL112) 
THEN IF /*/Consignment/PreviousDocument is PRESENT
   THEN /*/Consignment/HouseConsignment/ConsignmentItem/PreviousDocument = ‘O’
   ELSE /*/Consignment/HouseConsignment/ConsignmentItem/PreviousDocument = ‘R’
   for all Consignment Items
ELSE /*/Consignment/HouseConsignment/ConsignmentItem/PreviousDocument = ‘O’;
IF (/*/Consignment/HouseConsignment/ConsignmentItem/declarationType is in SET {T2, T2F} AND the first two characters of /*/CustomsOfficeOfDeparture/referenceNumber is in SET CL112) 
THEN IF /*/Consignment/PreviousDocument is PRESENT
   THEN /*/Consignment/HouseConsignment/ConsignmentItem/PreviousDocument = ‘O’
   ELSE /*/Consignment/HouseConsignment/ConsignmentItem/PreviousDocument = ‘R’
   for this Consignment Items
ELSE /*/Consignment/HouseConsignment/ConsignmentItem/PreviousDocument = ‘O’ 
for this Consignment Items</t>
  </si>
  <si>
    <t>IF &lt;CONSIGNMENT.Country of destination&gt; is PRESENT
THEN &lt;CONSIGNMENT-HOUSE CONSIGNMENT-CONSIGNMENT ITEM.Country of destination&gt; = "N"
ELSE &lt;CONSIGNMENT-HOUSE CONSIGNMENT-CONSIGNMENT ITEM.Country of destination&gt; = "R"</t>
  </si>
  <si>
    <t xml:space="preserve">IF /*/Consignment/countryOfDestination is PRESENT
THEN /*/Consignment/HouseConsignment/ConsignmentItem/countryOfDestination = "N"
ELSE /*/Consignment/HouseConsignment/ConsignmentItem/countryOfDestination = "R" 
</t>
  </si>
  <si>
    <t>IF &lt;CONSIGNMENT.HOUSE CONSIGNMENT.Release type &gt; is EQUAL to '1' 
THEN &lt;CONSIGNMENT.HOUSE CONSIGNMENT.CONSIGNMENT ITEM&gt; = ''R''
ELSE &lt;CONSIGNMENT.HOUSE CONSIGNMENT.CONSIGNMENT ITEM&gt; = ''N''</t>
  </si>
  <si>
    <t>IF&lt;CD165C-TRANSIT OPERATION.Request rejection reason code&gt; is PRESENT
THEN &lt;CD165C-TRANSIT OPERATION.Specific circumstance indicator&gt; = "N" AND 
&lt;CD165C-CUSTOMS OFFICE OF TRANSIT (DECLARED)&gt; = "N" AND no validation of other conditions is performed
ELSE &lt;CD165C-TRANSIT OPERATION.Specific circumstance indicator&gt; = "O" AND 
&lt;CD165C-CUSTOMS OFFICE OF TRANSIT (DECLARED)&gt; = "O"</t>
  </si>
  <si>
    <t>IF /CD165C/TransitOperation/requestRejectionReasonCode is PRESENT
THEN /CD165C/TransitOperation/specificCircumstanceIndicator = "N" AND
/CD165C/CustomsOfficeOfTransitDeclared = "N"
AND no validation of other conditions is performed
ELSE /CD165C/TransitOperation/specificCircumstanceIndicator = "O" AND
/CD165C/CustomsOfficeOfTransitDeclared = "O"</t>
  </si>
  <si>
    <t>#crossIEs
#externalDomain</t>
  </si>
  <si>
    <t>IF &lt;TRANSIT OPERATION.Declaration type&gt;is in SET {2,3}
THEN    
         IF the first two characters of at least one iteration of the &lt;CUSTOMS OFFICE OF TRANSIT DECLARED.Reference number&gt; is NOT in CL147    
         THEN &lt;CUSTOMS OFFICE OF EXIT FOR TRANSIT DECLARED&gt; = "O"    
         ELSE &lt;CUSTOMS OFFICE OF EXIT FOR TRANSIT DECLARED&gt; = "N"</t>
  </si>
  <si>
    <t>IF /*/TransitOperation/security is in SET {2,3}
THEN
IF the first two characters of at least one iteration of the 
/*/CustomsOfficeOfTransitDeclared/referenceNumber is NOT in SET CL147
          	THEN /*/CustomsOfficeOfExitForTransitDeclared = "O"
           	ELSE /*/CustomsOfficeOfExitForTransitDeclared = "N"</t>
  </si>
  <si>
    <t>#exciseGoods
#nationalDomain</t>
  </si>
  <si>
    <t>IF &lt;TRANSIT OPERATION.Declaration type&gt; is EQUAL to 'TIR'
THEN
    IF &lt;CONSIGNMENT.Country of dispatch&gt; is PRESENT
    THEN
     &lt;CONSIGNMENT-HOUSE CONSIGNMENT.Country of dispatch&gt; = "N" AND
    &lt;CONSIGNMENT-HOUSE CONSIGNMENT-CONSIGNMENT ITEM.Country of 
    dispatch&gt; = "N"
    ELSE IF &lt;CONSIGNMENT-HOUSE CONSIGNMENT.Country of dispatch&gt; is 
    PRESENT
    THEN &lt;CONSIGNMENT-HOUSE CONSIGNMENT-CONSIGNMENT ITEM.Country of dispatch&gt; = "N"
     ELSE 
     &lt;CONSIGNMENT-HOUSE CONSIGNMENT-CONSIGNMENT ITEM.Country of dispatch&gt; = "R"
ELSE
     &lt;CONSIGNMENT.Country of dispatch&gt; = "N" AND
     &lt;CONSIGNMENT-HOUSE CONSIGNMENT.Country of dispatch&gt; = "N" AND
     &lt;CONSIGNMENT-HOUSE CONSIGNMENT-CONSIGNMENT ITEM.Country of dispatch&gt; = "N"</t>
  </si>
  <si>
    <t>IF /*/TransitOperation/declarationType is EQUAL to 'TIR'
THEN
    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 
ELSE
    /*/Consignment/countryOfDispatch= "N" AND
    /*/Consignment/HouseConsignment/countryOfDispatch = "N" AND
    /*/Consignment/HouseConsignment/ConsignmentItem/countryOfDispatch = "N"</t>
  </si>
  <si>
    <t xml:space="preserve">IF &lt;Decisive Date&gt; is LESS than or EQUAL to &lt;TPendDate&gt;
THEN
/*/Consignment/PreviousDocument AND
/*/Consignment/SupportingDocument AND
/*/Consignment/TransportDocument AND
/*/Consignment/AdditionalReference AND
/*/Consignment/AdditionalInformation AND
/*/Consignment/HouseConsignment/countryOfDispatch AND
/*/Consignment/HouseConsignment/referenceNumberUCR AND
/*/Consignment/HouseConsignment/Consignor AND
/*/Consignment/HouseConsignment/Consignee AND
/*/Consignment/HouseConsignment/DepartureTransportMeans AND
/*/Consignment/HouseConsignment/PreviousDocument AND
/*/Consignment/HouseConsignment/SupportingDocument AND
/*/Consignment/HouseConsignment/TransportDocument AND
/*/Consignment/HouseConsignment/AdditionalReference AND
/*/Consignment/HouseConsignment/AdditionalInformation AND
/*/Consignment/HouseConsignment/TransportCharges AND
/*/GuaranteeReference/Guarantor/AgentInCountryOfCompetentAuthority 
shall not be used
</t>
  </si>
  <si>
    <t>The information presented in in this D.G. is related to Safety &amp; Security and to the Binding Itinerary. In case of Binding itinerary, the information entered must include the list of codes of the countries between the Office of Departure and the Office of Destination. If more information is available about the countries visited by the means of transport since it's first place of loading until the last place of unloading, it should also be added for Safety &amp; Security purpose only.</t>
  </si>
  <si>
    <t>This Data Group must include the same values as in the equivalent Data Group from the 'Transit Presentation Notification' (CC190C).</t>
  </si>
  <si>
    <t xml:space="preserve">&lt;TRANSPORT EQUIPMENT.Number of seals&gt; is EQUAL to the ‘maximum value of &lt;TRANSPORT EQUIPMENT- SEAL.Sequence number&gt;’ for THIS instance of Transport Equipment.
</t>
  </si>
  <si>
    <t xml:space="preserve">IF &lt;CONSIGNMENT-HOUSE CONSIGNMENT-CONSIGNOR&gt; is PRESENT for all &lt;CONSIGNMENT-HOUSE CONSIGNMENT&gt; 
THEN at least one occurrence of &lt;CONSIGNMENT-HOUSE CONSIGNMENT-CONSIGNOR&gt; must be different from the others;
IF &lt;CONSIGNMENT-HOUSE CONSIGNMENT-CONSIGNEE&gt; is PRESENT for all &lt;CONSIGNMENT-HOUSE CONSIGNMENT&gt; 
THEN at least one occurrence of &lt;CONSIGNMENT-HOUSE CONSIGNMENT-CONSIGNEE&gt; must be different from the others;
IF &lt;CONSIGNMENT-HOUSE CONSIGNMENT-DEPARTURE TRANSPORT MEANS&gt; is PRESENT for all &lt;CONSIGNMENT-HOUSE CONSIGNMENT&gt; 
THEN at least one occurrence of &lt;CONSIGNMENT-HOUSE CONSIGNMENT-DEPARTURE TRANSPORT MEANS&gt; must be different from the others;
IF &lt;CONSIGNMENT-HOUSE CONSIGNMENT- TRANSPORT CHARGES&gt; is PRESENT for all &lt;CONSIGNMENT-HOUSE CONSIGNMENT&gt;
THEN at least one occurrence of &lt;CONSIGNMENT-HOUSE CONSIGNMENT- TRANSPORT CHARGES&gt; must be different from the others; 
IF &lt;CONSIGNMENT-HOUSE CONSIGNMENT.Reference number UCR&gt; is PRESENT for all &lt;CONSIGNMENT-HOUSE CONSIGNMENT&gt; 
THEN at least one occurrence of &lt;CONSIGNMENT-HOUSE CONSIGNMENT.Reference number UCR&gt; must be different from the others;
IF &lt;CONSIGNMENT-HOUSE CONSIGNMENT.Country of dispatch&gt; is PRESENT for all &lt;CONSIGNMENT-HOUSE CONSIGNMENT&gt; 
THEN at least one occurrence of &lt;CONSIGNMENT-HOUSE CONSIGNMENT.Country of dispatch&gt; must be different from the others.
</t>
  </si>
  <si>
    <t>IF /*/Consignment/HouseConsignment/Consignor is PRESENT for all /*/Consignment/HouseConsignment/ 
THEN at least one occurrence of /*/Consignment/HouseConsignment/Consignor must be different from the others;
IF /*/Consignment/HouseConsignment/Consignee is PRESENT for all /*/Consignment/HouseConsignment/ 
THEN at least one occurrence of /*/Consignment/HouseConsignment/Consignee must be different from the others;
IF /*/Consignment/HouseConsignment/DepartureTransportMeans is PRESENT for all /*/Consignment/HouseConsignment 
THEN at least one occurrence of /*/Consignment/HouseConsignment/DepartureTransportMeans must be different from the others;
IF /*/Consignment/HouseConsignment/TransportCharges is PRESENT for all /*/Consignment/HouseConsignment
THEN at least one occurrence of /*/Consignment/HouseConsignment/TransportCharges must be different from the others;
IF /*/Consignment/HouseConsignment/referenceNumberUCR is PRESENT for all /*/Consignment/HouseConsignment/ 
THEN at least one occurrence of /*/Consignment/HouseConsignment/referenceNumberUCR must be different from the others;
IF /*/Consignment/HouseConsignment/countryOfDispatch is PRESENT for all /*/Consignment/HouseConsignment/ 
THEN at least one occurrence of /*/Consignment/HouseConsignment/countryOfDispatch must be different from the others.</t>
  </si>
  <si>
    <t xml:space="preserve">IF &lt;CONSIGNMENT.Country Of Destination&gt; is in SET CL009 (CountryCodesCommonTransit) 
OR
at least one &lt; CONSIGNMENT-HOUSE CONSIGNMENT-CONSIGNMENT ITEM.Country Of Destination&gt; are in SET CL009
THEN &lt;CONSIGNMENT-ADDITIONAL INFORMATION.Code&gt; shall not be EQUAL to '30600' </t>
  </si>
  <si>
    <t xml:space="preserve">IF /*/Consignment/countryOfDestination is in SET CL009 
OR
at least one /*/Consignment/HouseConsignment/ConsignmentItem/countryOfDestination is in SET CL009
THEN /*/Consignment/AdditionalInformation/code shall not be EQUAL to '30600'
</t>
  </si>
  <si>
    <t xml:space="preserve">IF &lt;CONSIGNMENT.Country Of Destination&gt; is in SET CL009 (CountryCodesCommonTransit)
OR
at least one &lt; CONSIGNMENT-HOUSE CONSIGNMENT-CONSIGNMENT ITEM.Country Of
Destination&gt; are in SET CL009
THEN &lt;CONSIGNMENT-HOUSE CONSIGNMENT- ADDITIONAL INFORMATION.Code&gt; shall not be EQUAL to '30600'
</t>
  </si>
  <si>
    <t xml:space="preserve">IF /*/Consignment/countryOfDestination is in SET CL009
OR
at least one /*/Consignment/HouseConsignment/ConsignmentItem/countryOfDestination is in SET
CL009
THEN /*/Consignment/HouseConsignment/AdditionalInformation/code shall not be EQUAL to '30600'
</t>
  </si>
  <si>
    <t xml:space="preserve">The validation of particular Data Group/Item shall be performed in the following sequence: C0466 &gt; C0812 &gt; C0587 </t>
  </si>
  <si>
    <t>The validation of particular Data Group/Item shall be performed in the following sequence: C0466 &gt; C0587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</si>
</sst>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Calibri"/>
      <family val="2"/>
      <scheme val="minor"/>
    </font>
    <font>
      <b/>
      <sz val="10"/>
      <color indexed="9"/>
      <name val="Arial"/>
    </font>
    <font>
      <sz val="10"/>
      <name val="Arial"/>
    </font>
    <font>
      <sz val="10"/>
      <color rgb="FF000000"/>
      <name val="Times New Roman"/>
      <family val="1"/>
    </font>
    <font>
      <b/>
      <sz val="11"/>
      <color rgb="FF000000"/>
      <name val="Calibri"/>
      <family val="2"/>
      <charset val="161"/>
    </font>
    <font>
      <i/>
      <sz val="11"/>
      <color rgb="FF000000"/>
      <name val="Calibri"/>
      <family val="2"/>
      <charset val="161"/>
    </font>
    <font>
      <sz val="11"/>
      <color rgb="FF000000"/>
      <name val="Calibri"/>
      <family val="2"/>
      <charset val="161"/>
    </font>
    <font>
      <i/>
      <sz val="18"/>
      <color rgb="FF000000"/>
      <name val="Calibri"/>
      <family val="2"/>
      <charset val="161"/>
    </font>
    <font>
      <b/>
      <sz val="11"/>
      <color rgb="FFFFFFFF"/>
      <name val="Calibri"/>
      <family val="2"/>
      <charset val="161"/>
    </font>
    <font>
      <b/>
      <sz val="11"/>
      <color theme="3"/>
      <name val="Calibri"/>
      <family val="2"/>
      <charset val="161"/>
    </font>
    <font>
      <sz val="11"/>
      <color rgb="FF000000"/>
      <name val="Calibri"/>
      <family val="2"/>
    </font>
    <font>
      <b/>
      <sz val="12"/>
      <color indexed="9"/>
      <name val="Arial"/>
      <family val="2"/>
    </font>
    <font>
      <b/>
      <sz val="12"/>
      <color rgb="FFFFFFFF"/>
      <name val="Arial"/>
      <family val="2"/>
    </font>
    <font>
      <sz val="9"/>
      <color theme="1"/>
      <name val="Calibri Light"/>
      <family val="2"/>
    </font>
    <font>
      <sz val="10"/>
      <name val="Arial"/>
      <family val="2"/>
    </font>
    <font>
      <sz val="9"/>
      <name val="Calibri Light"/>
      <family val="2"/>
    </font>
    <font>
      <sz val="10"/>
      <color rgb="FFFF0000"/>
      <name val="Arial"/>
      <family val="2"/>
    </font>
    <font>
      <b/>
      <sz val="10"/>
      <color indexed="9"/>
      <name val="Arial"/>
      <family val="2"/>
    </font>
    <font>
      <b/>
      <sz val="9"/>
      <color rgb="FFFF0000"/>
      <name val="Calibri Light"/>
      <family val="2"/>
    </font>
  </fonts>
  <fills count="15">
    <fill>
      <patternFill patternType="none"/>
    </fill>
    <fill>
      <patternFill patternType="gray125"/>
    </fill>
    <fill>
      <patternFill patternType="solid">
        <fgColor rgb="FF4472C4"/>
      </patternFill>
    </fill>
    <fill>
      <patternFill patternType="solid">
        <fgColor rgb="FFD9E1F2"/>
      </patternFill>
    </fill>
    <fill>
      <patternFill patternType="solid">
        <fgColor rgb="FF9BC2E6"/>
        <bgColor indexed="64"/>
      </patternFill>
    </fill>
    <fill>
      <patternFill patternType="solid">
        <fgColor rgb="FFFFFFFF"/>
        <bgColor indexed="64"/>
      </patternFill>
    </fill>
    <fill>
      <patternFill patternType="solid">
        <fgColor rgb="FF2F75B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CCEC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3" fillId="0" borderId="0"/>
  </cellStyleXfs>
  <cellXfs count="57">
    <xf numFmtId="0" fontId="0" fillId="0" borderId="0" xfId="0"/>
    <xf numFmtId="0" fontId="4" fillId="4" borderId="1" xfId="1" applyFont="1" applyFill="1" applyBorder="1" applyAlignment="1">
      <alignment horizontal="left" vertical="top"/>
    </xf>
    <xf numFmtId="0" fontId="6" fillId="0" borderId="0" xfId="1" applyFont="1" applyAlignment="1">
      <alignment horizontal="left" vertical="top"/>
    </xf>
    <xf numFmtId="0" fontId="8" fillId="6" borderId="5" xfId="1" applyFont="1" applyFill="1" applyBorder="1" applyAlignment="1">
      <alignment horizontal="center" vertical="top"/>
    </xf>
    <xf numFmtId="0" fontId="8" fillId="6" borderId="7" xfId="1" applyFont="1" applyFill="1" applyBorder="1" applyAlignment="1">
      <alignment horizontal="center" vertical="top"/>
    </xf>
    <xf numFmtId="0" fontId="6" fillId="0" borderId="1" xfId="1" applyFont="1" applyBorder="1" applyAlignment="1">
      <alignment horizontal="center" vertical="center"/>
    </xf>
    <xf numFmtId="14" fontId="6" fillId="0" borderId="1" xfId="1" applyNumberFormat="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wrapText="1"/>
    </xf>
    <xf numFmtId="0" fontId="6" fillId="0" borderId="0" xfId="1" applyFont="1" applyAlignment="1">
      <alignment horizontal="left" vertical="center"/>
    </xf>
    <xf numFmtId="0" fontId="9" fillId="7" borderId="10" xfId="1" applyFont="1" applyFill="1" applyBorder="1" applyAlignment="1">
      <alignment horizontal="center" vertical="top"/>
    </xf>
    <xf numFmtId="0" fontId="10" fillId="8" borderId="1" xfId="1" applyFont="1" applyFill="1" applyBorder="1" applyAlignment="1">
      <alignment horizontal="left" vertical="center" wrapText="1"/>
    </xf>
    <xf numFmtId="0" fontId="6" fillId="0" borderId="1" xfId="1" applyFont="1" applyBorder="1" applyAlignment="1">
      <alignment horizontal="left" vertical="center" wrapText="1"/>
    </xf>
    <xf numFmtId="0" fontId="6" fillId="8" borderId="1" xfId="1" applyFont="1" applyFill="1" applyBorder="1" applyAlignment="1">
      <alignment horizontal="left" vertical="center" wrapText="1"/>
    </xf>
    <xf numFmtId="0" fontId="10" fillId="0" borderId="1" xfId="1" applyFont="1" applyBorder="1" applyAlignment="1">
      <alignment horizontal="left" vertical="center" wrapText="1"/>
    </xf>
    <xf numFmtId="0" fontId="6" fillId="9" borderId="1" xfId="1" applyFont="1" applyFill="1" applyBorder="1" applyAlignment="1">
      <alignment horizontal="left" vertical="center" wrapText="1"/>
    </xf>
    <xf numFmtId="0" fontId="6" fillId="10" borderId="1" xfId="1" applyFont="1" applyFill="1" applyBorder="1" applyAlignment="1">
      <alignment horizontal="left" vertical="center" wrapText="1"/>
    </xf>
    <xf numFmtId="0" fontId="6" fillId="11" borderId="1" xfId="1" applyFont="1" applyFill="1" applyBorder="1" applyAlignment="1">
      <alignment horizontal="left" vertical="center" wrapText="1"/>
    </xf>
    <xf numFmtId="0" fontId="6" fillId="12" borderId="1" xfId="1" applyFont="1" applyFill="1" applyBorder="1" applyAlignment="1">
      <alignment horizontal="left" vertical="center" wrapText="1"/>
    </xf>
    <xf numFmtId="0" fontId="11" fillId="0" borderId="0" xfId="0" applyFont="1" applyAlignment="1">
      <alignment horizontal="center" vertical="top"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center" vertical="center" wrapText="1"/>
    </xf>
    <xf numFmtId="0" fontId="13" fillId="13" borderId="0" xfId="0" applyFont="1" applyFill="1" applyAlignment="1">
      <alignment horizontal="left" vertical="top"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center" vertical="top" wrapText="1"/>
    </xf>
    <xf numFmtId="0" fontId="18" fillId="0" borderId="0" xfId="0" applyFont="1" applyAlignment="1">
      <alignment horizontal="center" vertical="top" wrapText="1"/>
    </xf>
    <xf numFmtId="0" fontId="2" fillId="3" borderId="0" xfId="0" applyFont="1" applyFill="1" applyAlignment="1">
      <alignment horizontal="center" vertical="top" wrapText="1"/>
    </xf>
    <xf numFmtId="0" fontId="2" fillId="13" borderId="0" xfId="0" applyFont="1" applyFill="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13" borderId="0" xfId="0" applyFont="1" applyFill="1" applyAlignment="1">
      <alignment horizontal="center" vertical="top" wrapText="1"/>
    </xf>
    <xf numFmtId="0" fontId="16" fillId="0" borderId="0" xfId="0" applyFont="1" applyAlignment="1">
      <alignment horizontal="center" vertical="top" wrapText="1"/>
    </xf>
    <xf numFmtId="0" fontId="16" fillId="3" borderId="0" xfId="0" applyFont="1" applyFill="1" applyAlignment="1">
      <alignment horizontal="center" vertical="top" wrapText="1"/>
    </xf>
    <xf numFmtId="0" fontId="1" fillId="2" borderId="0" xfId="0" applyFont="1" applyFill="1" applyAlignment="1">
      <alignment horizontal="center" vertical="top" wrapText="1"/>
    </xf>
    <xf numFmtId="0" fontId="1" fillId="2" borderId="0" xfId="0" applyFont="1" applyFill="1" applyAlignment="1">
      <alignment horizontal="left" vertical="top" wrapText="1"/>
    </xf>
    <xf numFmtId="0" fontId="16" fillId="14" borderId="0" xfId="0" applyFont="1" applyFill="1" applyAlignment="1">
      <alignment horizontal="center" vertical="top" wrapText="1"/>
    </xf>
    <xf numFmtId="0" fontId="0" fillId="13" borderId="0" xfId="0" applyFill="1"/>
    <xf numFmtId="0" fontId="17" fillId="2" borderId="0" xfId="0" applyFont="1" applyFill="1" applyAlignment="1">
      <alignment horizontal="left" vertical="top" wrapText="1"/>
    </xf>
    <xf numFmtId="0" fontId="8" fillId="6" borderId="10" xfId="1" applyFont="1" applyFill="1" applyBorder="1" applyAlignment="1">
      <alignment horizontal="center" vertical="top"/>
    </xf>
    <xf numFmtId="0" fontId="8" fillId="6" borderId="11" xfId="1" applyFont="1" applyFill="1" applyBorder="1" applyAlignment="1">
      <alignment horizontal="center" vertical="top"/>
    </xf>
    <xf numFmtId="0" fontId="5" fillId="5" borderId="1" xfId="1" applyFont="1" applyFill="1" applyBorder="1" applyAlignment="1">
      <alignment horizontal="left" vertical="top"/>
    </xf>
    <xf numFmtId="14" fontId="5" fillId="0" borderId="2" xfId="1" applyNumberFormat="1" applyFont="1" applyBorder="1" applyAlignment="1">
      <alignment horizontal="left" vertical="top"/>
    </xf>
    <xf numFmtId="0" fontId="5" fillId="0" borderId="3" xfId="1" applyFont="1" applyBorder="1" applyAlignment="1">
      <alignment horizontal="left" vertical="top"/>
    </xf>
    <xf numFmtId="0" fontId="5" fillId="0" borderId="4" xfId="1" applyFont="1" applyBorder="1" applyAlignment="1">
      <alignment horizontal="left" vertical="top"/>
    </xf>
    <xf numFmtId="0" fontId="7" fillId="5" borderId="1" xfId="1" applyFont="1" applyFill="1" applyBorder="1" applyAlignment="1">
      <alignment horizontal="left" vertical="top"/>
    </xf>
    <xf numFmtId="0" fontId="8" fillId="6" borderId="5" xfId="1" applyFont="1" applyFill="1" applyBorder="1" applyAlignment="1">
      <alignment horizontal="center" vertical="top"/>
    </xf>
    <xf numFmtId="0" fontId="8" fillId="6" borderId="0" xfId="1" applyFont="1" applyFill="1" applyAlignment="1">
      <alignment horizontal="center" vertical="top"/>
    </xf>
    <xf numFmtId="0" fontId="4" fillId="4" borderId="1" xfId="1" applyFont="1" applyFill="1" applyBorder="1" applyAlignment="1">
      <alignment horizontal="center" vertical="center"/>
    </xf>
    <xf numFmtId="0" fontId="4" fillId="4" borderId="6" xfId="1" applyFont="1" applyFill="1" applyBorder="1" applyAlignment="1">
      <alignment horizontal="center" vertical="center"/>
    </xf>
    <xf numFmtId="0" fontId="8" fillId="6" borderId="6" xfId="1" applyFont="1" applyFill="1" applyBorder="1" applyAlignment="1">
      <alignment horizontal="left" vertical="top"/>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6" fillId="7" borderId="1" xfId="1" applyFont="1" applyFill="1" applyBorder="1" applyAlignment="1">
      <alignment horizontal="left" vertical="center" wrapText="1"/>
    </xf>
    <xf numFmtId="0" fontId="0" fillId="13" borderId="0" xfId="0" applyFill="1" applyAlignment="1">
      <alignment horizontal="center"/>
    </xf>
  </cellXfs>
  <cellStyles count="2">
    <cellStyle name="Normal" xfId="0" builtinId="0"/>
    <cellStyle name="Normal 2 2" xfId="1" xr:uid="{613534C0-9FDB-4EEF-9EA5-45928C013CF4}"/>
  </cellStyles>
  <dxfs count="25">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2"/>
        <name val="Arial"/>
        <family val="2"/>
        <scheme val="none"/>
      </font>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D9E1F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D9E1F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D9E1F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D9E1F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D9E1F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D9E1F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CC"/>
        </patternFill>
      </fill>
      <alignment horizontal="center" vertical="top" textRotation="0" wrapText="1" indent="0" justifyLastLine="0" shrinkToFit="0" readingOrder="0"/>
    </dxf>
    <dxf>
      <alignment vertical="top" textRotation="0" wrapText="1" indent="0" justifyLastLine="0" shrinkToFit="0" readingOrder="0"/>
    </dxf>
    <dxf>
      <font>
        <b val="0"/>
        <i val="0"/>
        <strike val="0"/>
        <condense val="0"/>
        <extend val="0"/>
        <outline val="0"/>
        <shadow val="0"/>
        <u val="none"/>
        <vertAlign val="baseline"/>
        <sz val="9"/>
        <color theme="1"/>
        <name val="Calibri Light"/>
        <family val="2"/>
        <scheme val="none"/>
      </font>
      <fill>
        <patternFill patternType="solid">
          <fgColor indexed="64"/>
          <bgColor rgb="FFFFFFCC"/>
        </patternFill>
      </fill>
      <alignment horizontal="left"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8F1CB1-7EB8-4951-97C7-A1276C9C4F19}" name="Table2" displayName="Table2" ref="A2:N457" totalsRowShown="0" headerRowDxfId="24" dataDxfId="23">
  <autoFilter ref="A2:N457" xr:uid="{00000000-0001-0000-0000-000000000000}"/>
  <sortState xmlns:xlrd2="http://schemas.microsoft.com/office/spreadsheetml/2017/richdata2" ref="A3:N457">
    <sortCondition ref="A3:A457"/>
  </sortState>
  <tableColumns count="14">
    <tableColumn id="1" xr3:uid="{FCBB28DC-2ACF-4822-86C4-9F948B69FEB7}" name="ID" dataDxfId="22"/>
    <tableColumn id="2" xr3:uid="{95BFE9CA-A7A4-47ED-B2A3-2689FF011B0A}" name="R/C _x000a_Code" dataDxfId="21"/>
    <tableColumn id="3" xr3:uid="{B337C9F4-D287-4BFE-A7E5-45BC9EE7F2AF}" name="Functional Description" dataDxfId="20"/>
    <tableColumn id="4" xr3:uid="{7EDAB3E5-3269-4952-9808-E75A95EE511F}" name="Technical Description" dataDxfId="19"/>
    <tableColumn id="5" xr3:uid="{1039D71D-696B-4DED-A319-AE9A7D22F8A9}" name="Implemented as DROOLS" dataDxfId="18"/>
    <tableColumn id="6" xr3:uid="{0B5033FE-2278-42DA-B4C6-618AE99FC4E1}" name="Domain" dataDxfId="17"/>
    <tableColumn id="7" xr3:uid="{AFC7D18D-EFA0-484C-9A55-35403A653F1B}" name="Tag" dataDxfId="16"/>
    <tableColumn id="8" xr3:uid="{976C3ABB-78A9-49A9-B751-B719D4103CC6}" name="Check _x000a_Code" dataDxfId="15">
      <calculatedColumnFormula>IFERROR(IF(VLOOKUP(B3,'R&amp;C_5.15.1'!$B$2:$G$453,1,FALSE)=B3,"",),"NEW")</calculatedColumnFormula>
    </tableColumn>
    <tableColumn id="9" xr3:uid="{2FE1D17B-D066-477D-894B-99ED3A693C7C}" name="Check _x000a_Funct." dataDxfId="14">
      <calculatedColumnFormula>IF(H3="NEW","NEW",IF(VLOOKUP(B3,'R&amp;C_5.15.1'!$B$2:$G$453,2,FALSE)=C3,"","UPDATED"))</calculatedColumnFormula>
    </tableColumn>
    <tableColumn id="10" xr3:uid="{2D99A86F-A540-4F62-888C-4D311E4D45F7}" name="Check _x000a_Tech." dataDxfId="13">
      <calculatedColumnFormula>IF(H3="NEW","NEW",IF(VLOOKUP(B3,'R&amp;C_5.15.1'!$B$2:$G$453,3,FALSE)=D3,"","UPDATED"))</calculatedColumnFormula>
    </tableColumn>
    <tableColumn id="11" xr3:uid="{E5BD1778-29F8-4C57-99E5-3FC45E638D22}" name="Check DROOLS" dataDxfId="12">
      <calculatedColumnFormula>IF(H3="NEW","NEW",IF(VLOOKUP(B3,'R&amp;C_5.15.1'!$B$2:$G$453,4,FALSE)=E3,"","UPDATED"))</calculatedColumnFormula>
    </tableColumn>
    <tableColumn id="12" xr3:uid="{C6C6DA84-7F94-4F59-BDE8-7B1424C0075F}" name="Check Domain" dataDxfId="11">
      <calculatedColumnFormula>IF(H3="NEW","NEW",IF(VLOOKUP(B3,'R&amp;C_5.15.1'!$B$2:$G$453,5,FALSE)=F3,"","UPDATED"))</calculatedColumnFormula>
    </tableColumn>
    <tableColumn id="13" xr3:uid="{8D636A71-694F-49FA-8DBA-EB874C4C7613}" name="Check _x000a_Tag" dataDxfId="10">
      <calculatedColumnFormula>IF(H3="NEW","NEW",IF(VLOOKUP(B3,'R&amp;C_5.15.1'!$B$2:$G$453,6,FALSE)=G3,"","UPDATED"))</calculatedColumnFormula>
    </tableColumn>
    <tableColumn id="14" xr3:uid="{6A7F7DD3-2505-4327-AF88-B857322324E6}" name="Any _x000a_change" dataDxfId="9">
      <calculatedColumnFormula>IF(CONCATENATE(Table2[[#This Row],[Check 
Code]],Table2[[#This Row],[Check 
Funct.]],Table2[[#This Row],[Check 
Tech.]],Table2[[#This Row],[Check DROOLS]],Table2[[#This Row],[Check Domain]],Table2[[#This Row],[Check 
Tag]])="","",1)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668DEF-2375-421E-B03D-613A758000F3}" name="Table3" displayName="Table3" ref="A2:G453" totalsRowShown="0" headerRowDxfId="8" dataDxfId="7">
  <autoFilter ref="A2:G453" xr:uid="{00000000-0001-0000-0000-000000000000}"/>
  <tableColumns count="7">
    <tableColumn id="1" xr3:uid="{BA70AD64-81E0-43B4-A705-E0405AACF5D1}" name="ID" dataDxfId="6"/>
    <tableColumn id="2" xr3:uid="{69E1A57E-39F3-45A0-B9BD-0016530934E0}" name="R/C _x000a_Code" dataDxfId="5"/>
    <tableColumn id="3" xr3:uid="{4FD5CD0C-FC57-4AB0-90A3-2C1872AD2A80}" name="Functional Description" dataDxfId="4"/>
    <tableColumn id="4" xr3:uid="{C17C2FDF-21E7-4BA3-9DEE-F9A1545DA1FB}" name="Technical Description" dataDxfId="3"/>
    <tableColumn id="5" xr3:uid="{0043A14F-EC4E-411E-A780-5D49F4447338}" name="Implemented as DROOLS" dataDxfId="2"/>
    <tableColumn id="6" xr3:uid="{F9E8AD82-C242-40CF-8E60-197AC04C96A3}" name="Domain" dataDxfId="1"/>
    <tableColumn id="7" xr3:uid="{E5E3BEF5-1A71-41CE-B6C0-A566628BB3A6}" name="Ta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7DF2-2B98-49D0-9F47-39825CD84741}">
  <dimension ref="B2:P60"/>
  <sheetViews>
    <sheetView showGridLines="0" showRowColHeaders="0" zoomScale="115" zoomScaleNormal="115" workbookViewId="0">
      <pane xSplit="1" ySplit="18" topLeftCell="B19" activePane="bottomRight" state="frozen"/>
      <selection pane="bottomRight" activeCell="A19" sqref="A19"/>
      <selection pane="bottomLeft" activeCell="A15" sqref="A15"/>
      <selection pane="topRight" activeCell="B1" sqref="B1"/>
    </sheetView>
  </sheetViews>
  <sheetFormatPr defaultColWidth="9.28515625" defaultRowHeight="15"/>
  <cols>
    <col min="1" max="1" width="4.7109375" style="2" customWidth="1"/>
    <col min="2" max="2" width="28.85546875" style="2" customWidth="1"/>
    <col min="3" max="3" width="26.7109375" style="2" customWidth="1"/>
    <col min="4" max="4" width="25.140625" style="2" customWidth="1"/>
    <col min="5" max="5" width="14.7109375" style="2" customWidth="1"/>
    <col min="6" max="16" width="11" style="2" customWidth="1"/>
    <col min="17" max="16384" width="9.28515625" style="2"/>
  </cols>
  <sheetData>
    <row r="2" spans="2:16">
      <c r="B2" s="1" t="s">
        <v>0</v>
      </c>
      <c r="C2" s="43" t="s">
        <v>1</v>
      </c>
      <c r="D2" s="43"/>
      <c r="E2" s="43"/>
      <c r="F2" s="43"/>
      <c r="G2" s="43"/>
      <c r="H2" s="43"/>
      <c r="I2" s="43"/>
      <c r="J2" s="43"/>
      <c r="K2" s="43"/>
      <c r="L2" s="43"/>
      <c r="M2" s="43"/>
      <c r="N2" s="43"/>
      <c r="O2" s="43"/>
      <c r="P2" s="43"/>
    </row>
    <row r="3" spans="2:16">
      <c r="B3" s="1" t="s">
        <v>2</v>
      </c>
      <c r="C3" s="44">
        <v>45261</v>
      </c>
      <c r="D3" s="45"/>
      <c r="E3" s="45"/>
      <c r="F3" s="45"/>
      <c r="G3" s="45"/>
      <c r="H3" s="45"/>
      <c r="I3" s="45"/>
      <c r="J3" s="45"/>
      <c r="K3" s="45"/>
      <c r="L3" s="45"/>
      <c r="M3" s="45"/>
      <c r="N3" s="45"/>
      <c r="O3" s="45"/>
      <c r="P3" s="46"/>
    </row>
    <row r="4" spans="2:16" ht="23.25">
      <c r="B4" s="1" t="s">
        <v>3</v>
      </c>
      <c r="C4" s="47" t="s">
        <v>4</v>
      </c>
      <c r="D4" s="47"/>
      <c r="E4" s="47"/>
      <c r="F4" s="47"/>
      <c r="G4" s="47"/>
      <c r="H4" s="47"/>
      <c r="I4" s="47"/>
      <c r="J4" s="47"/>
      <c r="K4" s="47"/>
      <c r="L4" s="47"/>
      <c r="M4" s="47"/>
      <c r="N4" s="47"/>
      <c r="O4" s="47"/>
      <c r="P4" s="47"/>
    </row>
    <row r="6" spans="2:16" ht="12.75" customHeight="1">
      <c r="B6" s="48" t="s">
        <v>5</v>
      </c>
      <c r="C6" s="49"/>
      <c r="D6" s="49"/>
      <c r="E6" s="49"/>
      <c r="F6" s="49"/>
      <c r="G6" s="49"/>
      <c r="H6" s="49"/>
      <c r="I6" s="49"/>
      <c r="J6" s="49"/>
      <c r="K6" s="49"/>
      <c r="L6" s="49"/>
      <c r="M6" s="49"/>
      <c r="N6" s="49"/>
      <c r="O6" s="49"/>
      <c r="P6" s="49"/>
    </row>
    <row r="7" spans="2:16">
      <c r="B7" s="48" t="s">
        <v>6</v>
      </c>
      <c r="C7" s="49"/>
      <c r="D7" s="49"/>
      <c r="E7" s="49"/>
      <c r="F7" s="49"/>
      <c r="G7" s="49"/>
      <c r="H7" s="49"/>
      <c r="I7" s="49"/>
      <c r="J7" s="49"/>
      <c r="K7" s="49"/>
      <c r="L7" s="49"/>
      <c r="M7" s="49"/>
      <c r="N7" s="49"/>
      <c r="O7" s="49"/>
      <c r="P7" s="49"/>
    </row>
    <row r="9" spans="2:16" ht="12.75" customHeight="1">
      <c r="B9" s="50" t="s">
        <v>7</v>
      </c>
      <c r="C9" s="50"/>
      <c r="D9" s="50"/>
      <c r="E9" s="50"/>
      <c r="F9" s="51"/>
      <c r="G9" s="51"/>
      <c r="H9" s="51"/>
      <c r="I9" s="51"/>
      <c r="J9" s="51"/>
      <c r="K9" s="51"/>
      <c r="L9" s="51"/>
      <c r="M9" s="51"/>
      <c r="N9" s="51"/>
      <c r="O9" s="51"/>
      <c r="P9" s="51"/>
    </row>
    <row r="10" spans="2:16">
      <c r="B10" s="4" t="s">
        <v>8</v>
      </c>
      <c r="C10" s="4" t="s">
        <v>9</v>
      </c>
      <c r="D10" s="4" t="s">
        <v>10</v>
      </c>
      <c r="E10" s="3" t="s">
        <v>11</v>
      </c>
      <c r="F10" s="52" t="s">
        <v>12</v>
      </c>
      <c r="G10" s="52"/>
      <c r="H10" s="52"/>
      <c r="I10" s="52"/>
      <c r="J10" s="52"/>
      <c r="K10" s="52"/>
      <c r="L10" s="52"/>
      <c r="M10" s="52"/>
      <c r="N10" s="52"/>
      <c r="O10" s="52"/>
      <c r="P10" s="52"/>
    </row>
    <row r="11" spans="2:16" s="9" customFormat="1" ht="30">
      <c r="B11" s="5" t="s">
        <v>13</v>
      </c>
      <c r="C11" s="6">
        <v>44980</v>
      </c>
      <c r="D11" s="7" t="s">
        <v>14</v>
      </c>
      <c r="E11" s="8" t="s">
        <v>15</v>
      </c>
      <c r="F11" s="53" t="s">
        <v>16</v>
      </c>
      <c r="G11" s="53"/>
      <c r="H11" s="53"/>
      <c r="I11" s="53"/>
      <c r="J11" s="53"/>
      <c r="K11" s="53"/>
      <c r="L11" s="53"/>
      <c r="M11" s="53"/>
      <c r="N11" s="53"/>
      <c r="O11" s="53"/>
      <c r="P11" s="53"/>
    </row>
    <row r="12" spans="2:16" s="9" customFormat="1" ht="30">
      <c r="B12" s="5" t="s">
        <v>17</v>
      </c>
      <c r="C12" s="6">
        <v>44992</v>
      </c>
      <c r="D12" s="7" t="s">
        <v>14</v>
      </c>
      <c r="E12" s="8" t="s">
        <v>18</v>
      </c>
      <c r="F12" s="53" t="s">
        <v>19</v>
      </c>
      <c r="G12" s="53"/>
      <c r="H12" s="53"/>
      <c r="I12" s="53"/>
      <c r="J12" s="53"/>
      <c r="K12" s="53"/>
      <c r="L12" s="53"/>
      <c r="M12" s="53"/>
      <c r="N12" s="53"/>
      <c r="O12" s="53"/>
      <c r="P12" s="53"/>
    </row>
    <row r="13" spans="2:16" s="9" customFormat="1" ht="30.75" customHeight="1">
      <c r="B13" s="5" t="s">
        <v>20</v>
      </c>
      <c r="C13" s="6">
        <v>45261</v>
      </c>
      <c r="D13" s="7" t="s">
        <v>14</v>
      </c>
      <c r="E13" s="8" t="s">
        <v>21</v>
      </c>
      <c r="F13" s="53" t="s">
        <v>22</v>
      </c>
      <c r="G13" s="53"/>
      <c r="H13" s="53"/>
      <c r="I13" s="53"/>
      <c r="J13" s="53"/>
      <c r="K13" s="53"/>
      <c r="L13" s="53"/>
      <c r="M13" s="53"/>
      <c r="N13" s="53"/>
      <c r="O13" s="53"/>
      <c r="P13" s="53"/>
    </row>
    <row r="14" spans="2:16" s="9" customFormat="1">
      <c r="B14" s="5"/>
      <c r="C14" s="6"/>
      <c r="D14" s="7"/>
      <c r="E14" s="8"/>
      <c r="F14" s="53"/>
      <c r="G14" s="53"/>
      <c r="H14" s="53"/>
      <c r="I14" s="53"/>
      <c r="J14" s="53"/>
      <c r="K14" s="53"/>
      <c r="L14" s="53"/>
      <c r="M14" s="53"/>
      <c r="N14" s="53"/>
      <c r="O14" s="53"/>
      <c r="P14" s="53"/>
    </row>
    <row r="15" spans="2:16" s="9" customFormat="1" ht="24" customHeight="1"/>
    <row r="17" spans="2:16">
      <c r="B17" s="41" t="s">
        <v>23</v>
      </c>
      <c r="C17" s="42"/>
      <c r="D17" s="42"/>
      <c r="E17" s="42"/>
      <c r="F17" s="42"/>
      <c r="G17" s="42"/>
      <c r="H17" s="42"/>
      <c r="I17" s="42"/>
      <c r="J17" s="42"/>
      <c r="K17" s="42"/>
      <c r="L17" s="42"/>
      <c r="M17" s="42"/>
      <c r="N17" s="42"/>
      <c r="O17" s="42"/>
      <c r="P17" s="42"/>
    </row>
    <row r="18" spans="2:16">
      <c r="B18" s="10" t="s">
        <v>24</v>
      </c>
      <c r="C18" s="55" t="s">
        <v>25</v>
      </c>
      <c r="D18" s="55"/>
      <c r="E18" s="55"/>
      <c r="F18" s="55"/>
      <c r="G18" s="55"/>
      <c r="H18" s="55"/>
      <c r="I18" s="55"/>
      <c r="J18" s="55"/>
      <c r="K18" s="55"/>
      <c r="L18" s="55"/>
      <c r="M18" s="55"/>
      <c r="N18" s="55"/>
      <c r="O18" s="55"/>
      <c r="P18" s="55"/>
    </row>
    <row r="19" spans="2:16">
      <c r="B19" s="11" t="s">
        <v>26</v>
      </c>
      <c r="C19" s="54" t="s">
        <v>27</v>
      </c>
      <c r="D19" s="54"/>
      <c r="E19" s="54"/>
      <c r="F19" s="54"/>
      <c r="G19" s="54"/>
      <c r="H19" s="54"/>
      <c r="I19" s="54"/>
      <c r="J19" s="54"/>
      <c r="K19" s="54"/>
      <c r="L19" s="54"/>
      <c r="M19" s="54"/>
      <c r="N19" s="54"/>
      <c r="O19" s="54"/>
      <c r="P19" s="54"/>
    </row>
    <row r="20" spans="2:16">
      <c r="B20" s="13" t="s">
        <v>28</v>
      </c>
      <c r="C20" s="54" t="s">
        <v>29</v>
      </c>
      <c r="D20" s="54"/>
      <c r="E20" s="54"/>
      <c r="F20" s="54"/>
      <c r="G20" s="54"/>
      <c r="H20" s="54"/>
      <c r="I20" s="54"/>
      <c r="J20" s="54"/>
      <c r="K20" s="54"/>
      <c r="L20" s="54"/>
      <c r="M20" s="54"/>
      <c r="N20" s="54"/>
      <c r="O20" s="54"/>
      <c r="P20" s="54"/>
    </row>
    <row r="21" spans="2:16">
      <c r="B21" s="13" t="s">
        <v>30</v>
      </c>
      <c r="C21" s="54" t="s">
        <v>31</v>
      </c>
      <c r="D21" s="54"/>
      <c r="E21" s="54"/>
      <c r="F21" s="54"/>
      <c r="G21" s="54"/>
      <c r="H21" s="54"/>
      <c r="I21" s="54"/>
      <c r="J21" s="54"/>
      <c r="K21" s="54"/>
      <c r="L21" s="54"/>
      <c r="M21" s="54"/>
      <c r="N21" s="54"/>
      <c r="O21" s="54"/>
      <c r="P21" s="54"/>
    </row>
    <row r="22" spans="2:16">
      <c r="B22" s="13" t="s">
        <v>32</v>
      </c>
      <c r="C22" s="54" t="s">
        <v>33</v>
      </c>
      <c r="D22" s="54"/>
      <c r="E22" s="54"/>
      <c r="F22" s="54"/>
      <c r="G22" s="54"/>
      <c r="H22" s="54"/>
      <c r="I22" s="54"/>
      <c r="J22" s="54"/>
      <c r="K22" s="54"/>
      <c r="L22" s="54"/>
      <c r="M22" s="54"/>
      <c r="N22" s="54"/>
      <c r="O22" s="54"/>
      <c r="P22" s="54"/>
    </row>
    <row r="23" spans="2:16">
      <c r="B23" s="13" t="s">
        <v>34</v>
      </c>
      <c r="C23" s="54" t="s">
        <v>35</v>
      </c>
      <c r="D23" s="54"/>
      <c r="E23" s="54"/>
      <c r="F23" s="54"/>
      <c r="G23" s="54"/>
      <c r="H23" s="54"/>
      <c r="I23" s="54"/>
      <c r="J23" s="54"/>
      <c r="K23" s="54"/>
      <c r="L23" s="54"/>
      <c r="M23" s="54"/>
      <c r="N23" s="54"/>
      <c r="O23" s="54"/>
      <c r="P23" s="54"/>
    </row>
    <row r="24" spans="2:16">
      <c r="B24" s="13" t="s">
        <v>36</v>
      </c>
      <c r="C24" s="54" t="s">
        <v>37</v>
      </c>
      <c r="D24" s="54"/>
      <c r="E24" s="54"/>
      <c r="F24" s="54"/>
      <c r="G24" s="54"/>
      <c r="H24" s="54"/>
      <c r="I24" s="54"/>
      <c r="J24" s="54"/>
      <c r="K24" s="54"/>
      <c r="L24" s="54"/>
      <c r="M24" s="54"/>
      <c r="N24" s="54"/>
      <c r="O24" s="54"/>
      <c r="P24" s="54"/>
    </row>
    <row r="25" spans="2:16">
      <c r="B25" s="12" t="s">
        <v>38</v>
      </c>
      <c r="C25" s="54" t="s">
        <v>39</v>
      </c>
      <c r="D25" s="54"/>
      <c r="E25" s="54"/>
      <c r="F25" s="54"/>
      <c r="G25" s="54"/>
      <c r="H25" s="54"/>
      <c r="I25" s="54"/>
      <c r="J25" s="54"/>
      <c r="K25" s="54"/>
      <c r="L25" s="54"/>
      <c r="M25" s="54"/>
      <c r="N25" s="54"/>
      <c r="O25" s="54"/>
      <c r="P25" s="54"/>
    </row>
    <row r="26" spans="2:16">
      <c r="B26" s="12" t="s">
        <v>40</v>
      </c>
      <c r="C26" s="54" t="s">
        <v>41</v>
      </c>
      <c r="D26" s="54"/>
      <c r="E26" s="54"/>
      <c r="F26" s="54"/>
      <c r="G26" s="54"/>
      <c r="H26" s="54"/>
      <c r="I26" s="54"/>
      <c r="J26" s="54"/>
      <c r="K26" s="54"/>
      <c r="L26" s="54"/>
      <c r="M26" s="54"/>
      <c r="N26" s="54"/>
      <c r="O26" s="54"/>
      <c r="P26" s="54"/>
    </row>
    <row r="27" spans="2:16">
      <c r="B27" s="14" t="s">
        <v>42</v>
      </c>
      <c r="C27" s="54" t="s">
        <v>43</v>
      </c>
      <c r="D27" s="54"/>
      <c r="E27" s="54"/>
      <c r="F27" s="54"/>
      <c r="G27" s="54"/>
      <c r="H27" s="54"/>
      <c r="I27" s="54"/>
      <c r="J27" s="54"/>
      <c r="K27" s="54"/>
      <c r="L27" s="54"/>
      <c r="M27" s="54"/>
      <c r="N27" s="54"/>
      <c r="O27" s="54"/>
      <c r="P27" s="54"/>
    </row>
    <row r="28" spans="2:16">
      <c r="B28" s="12" t="s">
        <v>44</v>
      </c>
      <c r="C28" s="54" t="s">
        <v>45</v>
      </c>
      <c r="D28" s="54"/>
      <c r="E28" s="54"/>
      <c r="F28" s="54"/>
      <c r="G28" s="54"/>
      <c r="H28" s="54"/>
      <c r="I28" s="54"/>
      <c r="J28" s="54"/>
      <c r="K28" s="54"/>
      <c r="L28" s="54"/>
      <c r="M28" s="54"/>
      <c r="N28" s="54"/>
      <c r="O28" s="54"/>
      <c r="P28" s="54"/>
    </row>
    <row r="29" spans="2:16">
      <c r="B29" s="12" t="s">
        <v>46</v>
      </c>
      <c r="C29" s="54" t="s">
        <v>43</v>
      </c>
      <c r="D29" s="54"/>
      <c r="E29" s="54"/>
      <c r="F29" s="54"/>
      <c r="G29" s="54"/>
      <c r="H29" s="54"/>
      <c r="I29" s="54"/>
      <c r="J29" s="54"/>
      <c r="K29" s="54"/>
      <c r="L29" s="54"/>
      <c r="M29" s="54"/>
      <c r="N29" s="54"/>
      <c r="O29" s="54"/>
      <c r="P29" s="54"/>
    </row>
    <row r="30" spans="2:16">
      <c r="B30" s="12" t="s">
        <v>47</v>
      </c>
      <c r="C30" s="54" t="s">
        <v>48</v>
      </c>
      <c r="D30" s="54"/>
      <c r="E30" s="54"/>
      <c r="F30" s="54"/>
      <c r="G30" s="54"/>
      <c r="H30" s="54"/>
      <c r="I30" s="54"/>
      <c r="J30" s="54"/>
      <c r="K30" s="54"/>
      <c r="L30" s="54"/>
      <c r="M30" s="54"/>
      <c r="N30" s="54"/>
      <c r="O30" s="54"/>
      <c r="P30" s="54"/>
    </row>
    <row r="31" spans="2:16">
      <c r="B31" s="12" t="s">
        <v>49</v>
      </c>
      <c r="C31" s="54" t="s">
        <v>50</v>
      </c>
      <c r="D31" s="54"/>
      <c r="E31" s="54"/>
      <c r="F31" s="54"/>
      <c r="G31" s="54"/>
      <c r="H31" s="54"/>
      <c r="I31" s="54"/>
      <c r="J31" s="54"/>
      <c r="K31" s="54"/>
      <c r="L31" s="54"/>
      <c r="M31" s="54"/>
      <c r="N31" s="54"/>
      <c r="O31" s="54"/>
      <c r="P31" s="54"/>
    </row>
    <row r="32" spans="2:16">
      <c r="B32" s="12" t="s">
        <v>51</v>
      </c>
      <c r="C32" s="54" t="s">
        <v>52</v>
      </c>
      <c r="D32" s="54"/>
      <c r="E32" s="54"/>
      <c r="F32" s="54"/>
      <c r="G32" s="54"/>
      <c r="H32" s="54"/>
      <c r="I32" s="54"/>
      <c r="J32" s="54"/>
      <c r="K32" s="54"/>
      <c r="L32" s="54"/>
      <c r="M32" s="54"/>
      <c r="N32" s="54"/>
      <c r="O32" s="54"/>
      <c r="P32" s="54"/>
    </row>
    <row r="33" spans="2:16">
      <c r="B33" s="12" t="s">
        <v>53</v>
      </c>
      <c r="C33" s="54" t="s">
        <v>43</v>
      </c>
      <c r="D33" s="54"/>
      <c r="E33" s="54"/>
      <c r="F33" s="54"/>
      <c r="G33" s="54"/>
      <c r="H33" s="54"/>
      <c r="I33" s="54"/>
      <c r="J33" s="54"/>
      <c r="K33" s="54"/>
      <c r="L33" s="54"/>
      <c r="M33" s="54"/>
      <c r="N33" s="54"/>
      <c r="O33" s="54"/>
      <c r="P33" s="54"/>
    </row>
    <row r="34" spans="2:16">
      <c r="B34" s="12" t="s">
        <v>54</v>
      </c>
      <c r="C34" s="54" t="s">
        <v>43</v>
      </c>
      <c r="D34" s="54"/>
      <c r="E34" s="54"/>
      <c r="F34" s="54"/>
      <c r="G34" s="54"/>
      <c r="H34" s="54"/>
      <c r="I34" s="54"/>
      <c r="J34" s="54"/>
      <c r="K34" s="54"/>
      <c r="L34" s="54"/>
      <c r="M34" s="54"/>
      <c r="N34" s="54"/>
      <c r="O34" s="54"/>
      <c r="P34" s="54"/>
    </row>
    <row r="35" spans="2:16">
      <c r="B35" s="12" t="s">
        <v>55</v>
      </c>
      <c r="C35" s="54" t="s">
        <v>43</v>
      </c>
      <c r="D35" s="54"/>
      <c r="E35" s="54"/>
      <c r="F35" s="54"/>
      <c r="G35" s="54"/>
      <c r="H35" s="54"/>
      <c r="I35" s="54"/>
      <c r="J35" s="54"/>
      <c r="K35" s="54"/>
      <c r="L35" s="54"/>
      <c r="M35" s="54"/>
      <c r="N35" s="54"/>
      <c r="O35" s="54"/>
      <c r="P35" s="54"/>
    </row>
    <row r="36" spans="2:16">
      <c r="B36" s="12" t="s">
        <v>56</v>
      </c>
      <c r="C36" s="54" t="s">
        <v>57</v>
      </c>
      <c r="D36" s="54"/>
      <c r="E36" s="54"/>
      <c r="F36" s="54"/>
      <c r="G36" s="54"/>
      <c r="H36" s="54"/>
      <c r="I36" s="54"/>
      <c r="J36" s="54"/>
      <c r="K36" s="54"/>
      <c r="L36" s="54"/>
      <c r="M36" s="54"/>
      <c r="N36" s="54"/>
      <c r="O36" s="54"/>
      <c r="P36" s="54"/>
    </row>
    <row r="37" spans="2:16">
      <c r="B37" s="15" t="s">
        <v>58</v>
      </c>
      <c r="C37" s="54" t="s">
        <v>59</v>
      </c>
      <c r="D37" s="54"/>
      <c r="E37" s="54"/>
      <c r="F37" s="54"/>
      <c r="G37" s="54"/>
      <c r="H37" s="54"/>
      <c r="I37" s="54"/>
      <c r="J37" s="54"/>
      <c r="K37" s="54"/>
      <c r="L37" s="54"/>
      <c r="M37" s="54"/>
      <c r="N37" s="54"/>
      <c r="O37" s="54"/>
      <c r="P37" s="54"/>
    </row>
    <row r="38" spans="2:16">
      <c r="B38" s="15" t="s">
        <v>60</v>
      </c>
      <c r="C38" s="54" t="s">
        <v>61</v>
      </c>
      <c r="D38" s="54"/>
      <c r="E38" s="54"/>
      <c r="F38" s="54"/>
      <c r="G38" s="54"/>
      <c r="H38" s="54"/>
      <c r="I38" s="54"/>
      <c r="J38" s="54"/>
      <c r="K38" s="54"/>
      <c r="L38" s="54"/>
      <c r="M38" s="54"/>
      <c r="N38" s="54"/>
      <c r="O38" s="54"/>
      <c r="P38" s="54"/>
    </row>
    <row r="39" spans="2:16">
      <c r="B39" s="15" t="s">
        <v>62</v>
      </c>
      <c r="C39" s="54" t="s">
        <v>63</v>
      </c>
      <c r="D39" s="54"/>
      <c r="E39" s="54"/>
      <c r="F39" s="54"/>
      <c r="G39" s="54"/>
      <c r="H39" s="54"/>
      <c r="I39" s="54"/>
      <c r="J39" s="54"/>
      <c r="K39" s="54"/>
      <c r="L39" s="54"/>
      <c r="M39" s="54"/>
      <c r="N39" s="54"/>
      <c r="O39" s="54"/>
      <c r="P39" s="54"/>
    </row>
    <row r="40" spans="2:16">
      <c r="B40" s="16" t="s">
        <v>64</v>
      </c>
      <c r="C40" s="54" t="s">
        <v>65</v>
      </c>
      <c r="D40" s="54"/>
      <c r="E40" s="54"/>
      <c r="F40" s="54"/>
      <c r="G40" s="54"/>
      <c r="H40" s="54"/>
      <c r="I40" s="54"/>
      <c r="J40" s="54"/>
      <c r="K40" s="54"/>
      <c r="L40" s="54"/>
      <c r="M40" s="54"/>
      <c r="N40" s="54"/>
      <c r="O40" s="54"/>
      <c r="P40" s="54"/>
    </row>
    <row r="41" spans="2:16">
      <c r="B41" s="16" t="s">
        <v>66</v>
      </c>
      <c r="C41" s="54" t="s">
        <v>67</v>
      </c>
      <c r="D41" s="54"/>
      <c r="E41" s="54"/>
      <c r="F41" s="54"/>
      <c r="G41" s="54"/>
      <c r="H41" s="54"/>
      <c r="I41" s="54"/>
      <c r="J41" s="54"/>
      <c r="K41" s="54"/>
      <c r="L41" s="54"/>
      <c r="M41" s="54"/>
      <c r="N41" s="54"/>
      <c r="O41" s="54"/>
      <c r="P41" s="54"/>
    </row>
    <row r="42" spans="2:16">
      <c r="B42" s="16" t="s">
        <v>68</v>
      </c>
      <c r="C42" s="54" t="s">
        <v>69</v>
      </c>
      <c r="D42" s="54"/>
      <c r="E42" s="54"/>
      <c r="F42" s="54"/>
      <c r="G42" s="54"/>
      <c r="H42" s="54"/>
      <c r="I42" s="54"/>
      <c r="J42" s="54"/>
      <c r="K42" s="54"/>
      <c r="L42" s="54"/>
      <c r="M42" s="54"/>
      <c r="N42" s="54"/>
      <c r="O42" s="54"/>
      <c r="P42" s="54"/>
    </row>
    <row r="43" spans="2:16">
      <c r="B43" s="16" t="s">
        <v>70</v>
      </c>
      <c r="C43" s="54" t="s">
        <v>71</v>
      </c>
      <c r="D43" s="54"/>
      <c r="E43" s="54"/>
      <c r="F43" s="54"/>
      <c r="G43" s="54"/>
      <c r="H43" s="54"/>
      <c r="I43" s="54"/>
      <c r="J43" s="54"/>
      <c r="K43" s="54"/>
      <c r="L43" s="54"/>
      <c r="M43" s="54"/>
      <c r="N43" s="54"/>
      <c r="O43" s="54"/>
      <c r="P43" s="54"/>
    </row>
    <row r="44" spans="2:16">
      <c r="B44" s="16" t="s">
        <v>72</v>
      </c>
      <c r="C44" s="54" t="s">
        <v>73</v>
      </c>
      <c r="D44" s="54"/>
      <c r="E44" s="54"/>
      <c r="F44" s="54"/>
      <c r="G44" s="54"/>
      <c r="H44" s="54"/>
      <c r="I44" s="54"/>
      <c r="J44" s="54"/>
      <c r="K44" s="54"/>
      <c r="L44" s="54"/>
      <c r="M44" s="54"/>
      <c r="N44" s="54"/>
      <c r="O44" s="54"/>
      <c r="P44" s="54"/>
    </row>
    <row r="45" spans="2:16">
      <c r="B45" s="16" t="s">
        <v>74</v>
      </c>
      <c r="C45" s="54" t="s">
        <v>75</v>
      </c>
      <c r="D45" s="54"/>
      <c r="E45" s="54"/>
      <c r="F45" s="54"/>
      <c r="G45" s="54"/>
      <c r="H45" s="54"/>
      <c r="I45" s="54"/>
      <c r="J45" s="54"/>
      <c r="K45" s="54"/>
      <c r="L45" s="54"/>
      <c r="M45" s="54"/>
      <c r="N45" s="54"/>
      <c r="O45" s="54"/>
      <c r="P45" s="54"/>
    </row>
    <row r="46" spans="2:16">
      <c r="B46" s="17" t="s">
        <v>76</v>
      </c>
      <c r="C46" s="54" t="s">
        <v>77</v>
      </c>
      <c r="D46" s="54"/>
      <c r="E46" s="54"/>
      <c r="F46" s="54"/>
      <c r="G46" s="54"/>
      <c r="H46" s="54"/>
      <c r="I46" s="54"/>
      <c r="J46" s="54"/>
      <c r="K46" s="54"/>
      <c r="L46" s="54"/>
      <c r="M46" s="54"/>
      <c r="N46" s="54"/>
      <c r="O46" s="54"/>
      <c r="P46" s="54"/>
    </row>
    <row r="47" spans="2:16">
      <c r="B47" s="17" t="s">
        <v>78</v>
      </c>
      <c r="C47" s="54" t="s">
        <v>79</v>
      </c>
      <c r="D47" s="54"/>
      <c r="E47" s="54"/>
      <c r="F47" s="54"/>
      <c r="G47" s="54"/>
      <c r="H47" s="54"/>
      <c r="I47" s="54"/>
      <c r="J47" s="54"/>
      <c r="K47" s="54"/>
      <c r="L47" s="54"/>
      <c r="M47" s="54"/>
      <c r="N47" s="54"/>
      <c r="O47" s="54"/>
      <c r="P47" s="54"/>
    </row>
    <row r="48" spans="2:16">
      <c r="B48" s="17" t="s">
        <v>80</v>
      </c>
      <c r="C48" s="54" t="s">
        <v>81</v>
      </c>
      <c r="D48" s="54"/>
      <c r="E48" s="54"/>
      <c r="F48" s="54"/>
      <c r="G48" s="54"/>
      <c r="H48" s="54"/>
      <c r="I48" s="54"/>
      <c r="J48" s="54"/>
      <c r="K48" s="54"/>
      <c r="L48" s="54"/>
      <c r="M48" s="54"/>
      <c r="N48" s="54"/>
      <c r="O48" s="54"/>
      <c r="P48" s="54"/>
    </row>
    <row r="49" spans="2:16">
      <c r="B49" s="17" t="s">
        <v>82</v>
      </c>
      <c r="C49" s="54" t="s">
        <v>83</v>
      </c>
      <c r="D49" s="54"/>
      <c r="E49" s="54"/>
      <c r="F49" s="54"/>
      <c r="G49" s="54"/>
      <c r="H49" s="54"/>
      <c r="I49" s="54"/>
      <c r="J49" s="54"/>
      <c r="K49" s="54"/>
      <c r="L49" s="54"/>
      <c r="M49" s="54"/>
      <c r="N49" s="54"/>
      <c r="O49" s="54"/>
      <c r="P49" s="54"/>
    </row>
    <row r="50" spans="2:16">
      <c r="B50" s="12" t="s">
        <v>84</v>
      </c>
      <c r="C50" s="54" t="s">
        <v>85</v>
      </c>
      <c r="D50" s="54"/>
      <c r="E50" s="54"/>
      <c r="F50" s="54"/>
      <c r="G50" s="54"/>
      <c r="H50" s="54"/>
      <c r="I50" s="54"/>
      <c r="J50" s="54"/>
      <c r="K50" s="54"/>
      <c r="L50" s="54"/>
      <c r="M50" s="54"/>
      <c r="N50" s="54"/>
      <c r="O50" s="54"/>
      <c r="P50" s="54"/>
    </row>
    <row r="51" spans="2:16">
      <c r="B51" s="12" t="s">
        <v>86</v>
      </c>
      <c r="C51" s="54" t="s">
        <v>87</v>
      </c>
      <c r="D51" s="54"/>
      <c r="E51" s="54"/>
      <c r="F51" s="54"/>
      <c r="G51" s="54"/>
      <c r="H51" s="54"/>
      <c r="I51" s="54"/>
      <c r="J51" s="54"/>
      <c r="K51" s="54"/>
      <c r="L51" s="54"/>
      <c r="M51" s="54"/>
      <c r="N51" s="54"/>
      <c r="O51" s="54"/>
      <c r="P51" s="54"/>
    </row>
    <row r="52" spans="2:16">
      <c r="B52" s="12" t="s">
        <v>88</v>
      </c>
      <c r="C52" s="54" t="s">
        <v>89</v>
      </c>
      <c r="D52" s="54"/>
      <c r="E52" s="54"/>
      <c r="F52" s="54"/>
      <c r="G52" s="54"/>
      <c r="H52" s="54"/>
      <c r="I52" s="54"/>
      <c r="J52" s="54"/>
      <c r="K52" s="54"/>
      <c r="L52" s="54"/>
      <c r="M52" s="54"/>
      <c r="N52" s="54"/>
      <c r="O52" s="54"/>
      <c r="P52" s="54"/>
    </row>
    <row r="53" spans="2:16">
      <c r="B53" s="12" t="s">
        <v>90</v>
      </c>
      <c r="C53" s="54" t="s">
        <v>91</v>
      </c>
      <c r="D53" s="54"/>
      <c r="E53" s="54"/>
      <c r="F53" s="54"/>
      <c r="G53" s="54"/>
      <c r="H53" s="54"/>
      <c r="I53" s="54"/>
      <c r="J53" s="54"/>
      <c r="K53" s="54"/>
      <c r="L53" s="54"/>
      <c r="M53" s="54"/>
      <c r="N53" s="54"/>
      <c r="O53" s="54"/>
      <c r="P53" s="54"/>
    </row>
    <row r="54" spans="2:16">
      <c r="B54" s="12" t="s">
        <v>92</v>
      </c>
      <c r="C54" s="54" t="s">
        <v>93</v>
      </c>
      <c r="D54" s="54"/>
      <c r="E54" s="54"/>
      <c r="F54" s="54"/>
      <c r="G54" s="54"/>
      <c r="H54" s="54"/>
      <c r="I54" s="54"/>
      <c r="J54" s="54"/>
      <c r="K54" s="54"/>
      <c r="L54" s="54"/>
      <c r="M54" s="54"/>
      <c r="N54" s="54"/>
      <c r="O54" s="54"/>
      <c r="P54" s="54"/>
    </row>
    <row r="55" spans="2:16">
      <c r="B55" s="12" t="s">
        <v>94</v>
      </c>
      <c r="C55" s="54" t="s">
        <v>95</v>
      </c>
      <c r="D55" s="54"/>
      <c r="E55" s="54"/>
      <c r="F55" s="54"/>
      <c r="G55" s="54"/>
      <c r="H55" s="54"/>
      <c r="I55" s="54"/>
      <c r="J55" s="54"/>
      <c r="K55" s="54"/>
      <c r="L55" s="54"/>
      <c r="M55" s="54"/>
      <c r="N55" s="54"/>
      <c r="O55" s="54"/>
      <c r="P55" s="54"/>
    </row>
    <row r="56" spans="2:16">
      <c r="B56" s="12" t="s">
        <v>96</v>
      </c>
      <c r="C56" s="54" t="s">
        <v>97</v>
      </c>
      <c r="D56" s="54"/>
      <c r="E56" s="54"/>
      <c r="F56" s="54"/>
      <c r="G56" s="54"/>
      <c r="H56" s="54"/>
      <c r="I56" s="54"/>
      <c r="J56" s="54"/>
      <c r="K56" s="54"/>
      <c r="L56" s="54"/>
      <c r="M56" s="54"/>
      <c r="N56" s="54"/>
      <c r="O56" s="54"/>
      <c r="P56" s="54"/>
    </row>
    <row r="57" spans="2:16">
      <c r="B57" s="12" t="s">
        <v>98</v>
      </c>
      <c r="C57" s="54" t="s">
        <v>99</v>
      </c>
      <c r="D57" s="54"/>
      <c r="E57" s="54"/>
      <c r="F57" s="54"/>
      <c r="G57" s="54"/>
      <c r="H57" s="54"/>
      <c r="I57" s="54"/>
      <c r="J57" s="54"/>
      <c r="K57" s="54"/>
      <c r="L57" s="54"/>
      <c r="M57" s="54"/>
      <c r="N57" s="54"/>
      <c r="O57" s="54"/>
      <c r="P57" s="54"/>
    </row>
    <row r="58" spans="2:16">
      <c r="B58" s="12" t="s">
        <v>100</v>
      </c>
      <c r="C58" s="54" t="s">
        <v>101</v>
      </c>
      <c r="D58" s="54"/>
      <c r="E58" s="54"/>
      <c r="F58" s="54"/>
      <c r="G58" s="54"/>
      <c r="H58" s="54"/>
      <c r="I58" s="54"/>
      <c r="J58" s="54"/>
      <c r="K58" s="54"/>
      <c r="L58" s="54"/>
      <c r="M58" s="54"/>
      <c r="N58" s="54"/>
      <c r="O58" s="54"/>
      <c r="P58" s="54"/>
    </row>
    <row r="59" spans="2:16">
      <c r="B59" s="18" t="s">
        <v>102</v>
      </c>
      <c r="C59" s="54" t="s">
        <v>103</v>
      </c>
      <c r="D59" s="54"/>
      <c r="E59" s="54"/>
      <c r="F59" s="54"/>
      <c r="G59" s="54"/>
      <c r="H59" s="54"/>
      <c r="I59" s="54"/>
      <c r="J59" s="54"/>
      <c r="K59" s="54"/>
      <c r="L59" s="54"/>
      <c r="M59" s="54"/>
      <c r="N59" s="54"/>
      <c r="O59" s="54"/>
      <c r="P59" s="54"/>
    </row>
    <row r="60" spans="2:16">
      <c r="B60" s="18" t="s">
        <v>104</v>
      </c>
      <c r="C60" s="54" t="s">
        <v>105</v>
      </c>
      <c r="D60" s="54"/>
      <c r="E60" s="54"/>
      <c r="F60" s="54"/>
      <c r="G60" s="54"/>
      <c r="H60" s="54"/>
      <c r="I60" s="54"/>
      <c r="J60" s="54"/>
      <c r="K60" s="54"/>
      <c r="L60" s="54"/>
      <c r="M60" s="54"/>
      <c r="N60" s="54"/>
      <c r="O60" s="54"/>
      <c r="P60" s="54"/>
    </row>
  </sheetData>
  <autoFilter ref="B18:P60" xr:uid="{00000000-0009-0000-00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55">
    <mergeCell ref="C60:P60"/>
    <mergeCell ref="C54:P54"/>
    <mergeCell ref="C55:P55"/>
    <mergeCell ref="C56:P56"/>
    <mergeCell ref="C57:P57"/>
    <mergeCell ref="C58:P58"/>
    <mergeCell ref="C59:P59"/>
    <mergeCell ref="C53:P53"/>
    <mergeCell ref="C42:P42"/>
    <mergeCell ref="C43:P43"/>
    <mergeCell ref="C44:P44"/>
    <mergeCell ref="C45:P45"/>
    <mergeCell ref="C46:P46"/>
    <mergeCell ref="C47:P47"/>
    <mergeCell ref="C48:P48"/>
    <mergeCell ref="C49:P49"/>
    <mergeCell ref="C50:P50"/>
    <mergeCell ref="C51:P51"/>
    <mergeCell ref="C52:P52"/>
    <mergeCell ref="C41:P41"/>
    <mergeCell ref="C30:P30"/>
    <mergeCell ref="C31:P31"/>
    <mergeCell ref="C32:P32"/>
    <mergeCell ref="C33:P33"/>
    <mergeCell ref="C34:P34"/>
    <mergeCell ref="C35:P35"/>
    <mergeCell ref="C36:P36"/>
    <mergeCell ref="C37:P37"/>
    <mergeCell ref="C38:P38"/>
    <mergeCell ref="C39:P39"/>
    <mergeCell ref="C40:P40"/>
    <mergeCell ref="C29:P29"/>
    <mergeCell ref="C18:P18"/>
    <mergeCell ref="C19:P19"/>
    <mergeCell ref="C20:P20"/>
    <mergeCell ref="C21:P21"/>
    <mergeCell ref="C22:P22"/>
    <mergeCell ref="C23:P23"/>
    <mergeCell ref="C24:P24"/>
    <mergeCell ref="C25:P25"/>
    <mergeCell ref="C26:P26"/>
    <mergeCell ref="C27:P27"/>
    <mergeCell ref="C28:P28"/>
    <mergeCell ref="B17:P17"/>
    <mergeCell ref="C2:P2"/>
    <mergeCell ref="C3:P3"/>
    <mergeCell ref="C4:P4"/>
    <mergeCell ref="B6:P6"/>
    <mergeCell ref="B7:P7"/>
    <mergeCell ref="B9:P9"/>
    <mergeCell ref="F10:P10"/>
    <mergeCell ref="F11:P11"/>
    <mergeCell ref="F12:P12"/>
    <mergeCell ref="F13:P13"/>
    <mergeCell ref="F14:P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7"/>
  <sheetViews>
    <sheetView showGridLines="0" showRowColHeaders="0" tabSelected="1" zoomScaleNormal="100" workbookViewId="0">
      <pane xSplit="2" ySplit="2" topLeftCell="C3" activePane="bottomRight" state="frozen"/>
      <selection pane="bottomRight" activeCell="C3" sqref="C3"/>
      <selection pane="bottomLeft" activeCell="A3" sqref="A3"/>
      <selection pane="topRight" activeCell="C1" sqref="C1"/>
    </sheetView>
  </sheetViews>
  <sheetFormatPr defaultRowHeight="15"/>
  <cols>
    <col min="1" max="1" width="4.140625" customWidth="1"/>
    <col min="2" max="2" width="9" customWidth="1"/>
    <col min="3" max="4" width="72.28515625" customWidth="1"/>
    <col min="5" max="5" width="14" customWidth="1"/>
    <col min="6" max="6" width="11.5703125" customWidth="1"/>
    <col min="7" max="7" width="26.42578125" customWidth="1"/>
    <col min="8" max="8" width="10" bestFit="1" customWidth="1"/>
    <col min="9" max="9" width="10.28515625" bestFit="1" customWidth="1"/>
    <col min="10" max="10" width="10" bestFit="1" customWidth="1"/>
    <col min="11" max="11" width="12.42578125" bestFit="1" customWidth="1"/>
    <col min="12" max="12" width="11" bestFit="1" customWidth="1"/>
    <col min="13" max="13" width="10" bestFit="1" customWidth="1"/>
    <col min="14" max="14" width="11.28515625" bestFit="1" customWidth="1"/>
  </cols>
  <sheetData>
    <row r="1" spans="1:14">
      <c r="H1" s="56" t="s">
        <v>106</v>
      </c>
      <c r="I1" s="56"/>
      <c r="J1" s="56"/>
      <c r="K1" s="56"/>
      <c r="L1" s="56"/>
      <c r="M1" s="56"/>
      <c r="N1" s="39"/>
    </row>
    <row r="2" spans="1:14" ht="25.5">
      <c r="A2" s="36" t="s">
        <v>107</v>
      </c>
      <c r="B2" s="40" t="s">
        <v>108</v>
      </c>
      <c r="C2" s="37" t="s">
        <v>109</v>
      </c>
      <c r="D2" s="37" t="s">
        <v>110</v>
      </c>
      <c r="E2" s="37" t="s">
        <v>111</v>
      </c>
      <c r="F2" s="36" t="s">
        <v>112</v>
      </c>
      <c r="G2" s="36" t="s">
        <v>113</v>
      </c>
      <c r="H2" s="23" t="s">
        <v>114</v>
      </c>
      <c r="I2" s="23" t="s">
        <v>115</v>
      </c>
      <c r="J2" s="23" t="s">
        <v>116</v>
      </c>
      <c r="K2" s="23" t="s">
        <v>117</v>
      </c>
      <c r="L2" s="23" t="s">
        <v>118</v>
      </c>
      <c r="M2" s="23" t="s">
        <v>119</v>
      </c>
      <c r="N2" s="23" t="s">
        <v>120</v>
      </c>
    </row>
    <row r="3" spans="1:14" ht="76.5">
      <c r="A3" s="33" t="s">
        <v>121</v>
      </c>
      <c r="B3" s="28" t="s">
        <v>122</v>
      </c>
      <c r="C3" s="29" t="s">
        <v>123</v>
      </c>
      <c r="D3" s="30" t="s">
        <v>124</v>
      </c>
      <c r="E3" s="28" t="s">
        <v>125</v>
      </c>
      <c r="F3" s="28" t="s">
        <v>126</v>
      </c>
      <c r="G3" s="28" t="s">
        <v>127</v>
      </c>
      <c r="H3" s="26" t="str">
        <f>IFERROR(IF(VLOOKUP(B3,'R&amp;C_5.15.1'!$B$2:$G$453,1,FALSE)=B3,"",),"NEW")</f>
        <v/>
      </c>
      <c r="I3" s="26" t="str">
        <f>IF(H3="NEW","NEW",IF(VLOOKUP(B3,'R&amp;C_5.15.1'!$B$2:$G$453,2,FALSE)=C3,"","UPDATED"))</f>
        <v>UPDATED</v>
      </c>
      <c r="J3" s="26" t="str">
        <f>IF(H3="NEW","NEW",IF(VLOOKUP(B3,'R&amp;C_5.15.1'!$B$2:$G$453,3,FALSE)=D3,"","UPDATED"))</f>
        <v/>
      </c>
      <c r="K3" s="26" t="str">
        <f>IF(H3="NEW","NEW",IF(VLOOKUP(B3,'R&amp;C_5.15.1'!$B$2:$G$453,4,FALSE)=E3,"","UPDATED"))</f>
        <v/>
      </c>
      <c r="L3" s="26" t="str">
        <f>IF(H3="NEW","NEW",IF(VLOOKUP(B3,'R&amp;C_5.15.1'!$B$2:$G$453,5,FALSE)=F3,"","UPDATED"))</f>
        <v/>
      </c>
      <c r="M3" s="26" t="str">
        <f>IF(H3="NEW","NEW",IF(VLOOKUP(B3,'R&amp;C_5.15.1'!$B$2:$G$453,6,FALSE)=G3,"","UPDATED"))</f>
        <v/>
      </c>
      <c r="N3" s="26">
        <f>IF(CONCATENATE(Table2[[#This Row],[Check 
Code]],Table2[[#This Row],[Check 
Funct.]],Table2[[#This Row],[Check 
Tech.]],Table2[[#This Row],[Check DROOLS]],Table2[[#This Row],[Check Domain]],Table2[[#This Row],[Check 
Tag]])="","",1)</f>
        <v>1</v>
      </c>
    </row>
    <row r="4" spans="1:14" ht="38.25">
      <c r="A4" s="33" t="s">
        <v>128</v>
      </c>
      <c r="B4" s="31" t="s">
        <v>129</v>
      </c>
      <c r="C4" s="32" t="s">
        <v>130</v>
      </c>
      <c r="D4" s="32" t="s">
        <v>43</v>
      </c>
      <c r="E4" s="31" t="s">
        <v>131</v>
      </c>
      <c r="F4" s="31" t="s">
        <v>126</v>
      </c>
      <c r="G4" s="31" t="s">
        <v>132</v>
      </c>
      <c r="H4" s="26" t="str">
        <f>IFERROR(IF(VLOOKUP(B4,'R&amp;C_5.15.1'!$B$2:$G$453,1,FALSE)=B4,"",),"NEW")</f>
        <v/>
      </c>
      <c r="I4" s="26" t="str">
        <f>IF(H4="NEW","NEW",IF(VLOOKUP(B4,'R&amp;C_5.15.1'!$B$2:$G$453,2,FALSE)=C4,"","UPDATED"))</f>
        <v/>
      </c>
      <c r="J4" s="26" t="str">
        <f>IF(H4="NEW","NEW",IF(VLOOKUP(B4,'R&amp;C_5.15.1'!$B$2:$G$453,3,FALSE)=D4,"","UPDATED"))</f>
        <v/>
      </c>
      <c r="K4" s="26" t="str">
        <f>IF(H4="NEW","NEW",IF(VLOOKUP(B4,'R&amp;C_5.15.1'!$B$2:$G$453,4,FALSE)=E4,"","UPDATED"))</f>
        <v/>
      </c>
      <c r="L4" s="26" t="str">
        <f>IF(H4="NEW","NEW",IF(VLOOKUP(B4,'R&amp;C_5.15.1'!$B$2:$G$453,5,FALSE)=F4,"","UPDATED"))</f>
        <v/>
      </c>
      <c r="M4" s="26" t="str">
        <f>IF(H4="NEW","NEW",IF(VLOOKUP(B4,'R&amp;C_5.15.1'!$B$2:$G$453,6,FALSE)=G4,"","UPDATED"))</f>
        <v/>
      </c>
      <c r="N4" s="26" t="str">
        <f>IF(CONCATENATE(Table2[[#This Row],[Check 
Code]],Table2[[#This Row],[Check 
Funct.]],Table2[[#This Row],[Check 
Tech.]],Table2[[#This Row],[Check DROOLS]],Table2[[#This Row],[Check Domain]],Table2[[#This Row],[Check 
Tag]])="","",1)</f>
        <v/>
      </c>
    </row>
    <row r="5" spans="1:14" ht="51">
      <c r="A5" s="33" t="s">
        <v>133</v>
      </c>
      <c r="B5" s="28" t="s">
        <v>134</v>
      </c>
      <c r="C5" s="30" t="s">
        <v>135</v>
      </c>
      <c r="D5" s="30" t="s">
        <v>43</v>
      </c>
      <c r="E5" s="28" t="s">
        <v>125</v>
      </c>
      <c r="F5" s="28" t="s">
        <v>126</v>
      </c>
      <c r="G5" s="28" t="s">
        <v>136</v>
      </c>
      <c r="H5" s="26" t="str">
        <f>IFERROR(IF(VLOOKUP(B5,'R&amp;C_5.15.1'!$B$2:$G$453,1,FALSE)=B5,"",),"NEW")</f>
        <v/>
      </c>
      <c r="I5" s="26" t="str">
        <f>IF(H5="NEW","NEW",IF(VLOOKUP(B5,'R&amp;C_5.15.1'!$B$2:$G$453,2,FALSE)=C5,"","UPDATED"))</f>
        <v/>
      </c>
      <c r="J5" s="26" t="str">
        <f>IF(H5="NEW","NEW",IF(VLOOKUP(B5,'R&amp;C_5.15.1'!$B$2:$G$453,3,FALSE)=D5,"","UPDATED"))</f>
        <v/>
      </c>
      <c r="K5" s="26" t="str">
        <f>IF(H5="NEW","NEW",IF(VLOOKUP(B5,'R&amp;C_5.15.1'!$B$2:$G$453,4,FALSE)=E5,"","UPDATED"))</f>
        <v/>
      </c>
      <c r="L5" s="26" t="str">
        <f>IF(H5="NEW","NEW",IF(VLOOKUP(B5,'R&amp;C_5.15.1'!$B$2:$G$453,5,FALSE)=F5,"","UPDATED"))</f>
        <v/>
      </c>
      <c r="M5" s="26" t="str">
        <f>IF(H5="NEW","NEW",IF(VLOOKUP(B5,'R&amp;C_5.15.1'!$B$2:$G$453,6,FALSE)=G5,"","UPDATED"))</f>
        <v/>
      </c>
      <c r="N5" s="26" t="str">
        <f>IF(CONCATENATE(Table2[[#This Row],[Check 
Code]],Table2[[#This Row],[Check 
Funct.]],Table2[[#This Row],[Check 
Tech.]],Table2[[#This Row],[Check DROOLS]],Table2[[#This Row],[Check Domain]],Table2[[#This Row],[Check 
Tag]])="","",1)</f>
        <v/>
      </c>
    </row>
    <row r="6" spans="1:14" ht="76.5">
      <c r="A6" s="33" t="s">
        <v>137</v>
      </c>
      <c r="B6" s="31" t="s">
        <v>138</v>
      </c>
      <c r="C6" s="32" t="s">
        <v>43</v>
      </c>
      <c r="D6" s="32" t="s">
        <v>139</v>
      </c>
      <c r="E6" s="31" t="s">
        <v>125</v>
      </c>
      <c r="F6" s="31" t="s">
        <v>126</v>
      </c>
      <c r="G6" s="33" t="s">
        <v>140</v>
      </c>
      <c r="H6" s="26" t="str">
        <f>IFERROR(IF(VLOOKUP(B6,'R&amp;C_5.15.1'!$B$2:$G$453,1,FALSE)=B6,"",),"NEW")</f>
        <v/>
      </c>
      <c r="I6" s="26" t="str">
        <f>IF(H6="NEW","NEW",IF(VLOOKUP(B6,'R&amp;C_5.15.1'!$B$2:$G$453,2,FALSE)=C6,"","UPDATED"))</f>
        <v/>
      </c>
      <c r="J6" s="26" t="str">
        <f>IF(H6="NEW","NEW",IF(VLOOKUP(B6,'R&amp;C_5.15.1'!$B$2:$G$453,3,FALSE)=D6,"","UPDATED"))</f>
        <v/>
      </c>
      <c r="K6" s="26" t="str">
        <f>IF(H6="NEW","NEW",IF(VLOOKUP(B6,'R&amp;C_5.15.1'!$B$2:$G$453,4,FALSE)=E6,"","UPDATED"))</f>
        <v/>
      </c>
      <c r="L6" s="26" t="str">
        <f>IF(H6="NEW","NEW",IF(VLOOKUP(B6,'R&amp;C_5.15.1'!$B$2:$G$453,5,FALSE)=F6,"","UPDATED"))</f>
        <v/>
      </c>
      <c r="M6" s="26" t="str">
        <f>IF(H6="NEW","NEW",IF(VLOOKUP(B6,'R&amp;C_5.15.1'!$B$2:$G$453,6,FALSE)=G6,"","UPDATED"))</f>
        <v>UPDATED</v>
      </c>
      <c r="N6" s="26">
        <f>IF(CONCATENATE(Table2[[#This Row],[Check 
Code]],Table2[[#This Row],[Check 
Funct.]],Table2[[#This Row],[Check 
Tech.]],Table2[[#This Row],[Check DROOLS]],Table2[[#This Row],[Check Domain]],Table2[[#This Row],[Check 
Tag]])="","",1)</f>
        <v>1</v>
      </c>
    </row>
    <row r="7" spans="1:14" ht="76.5">
      <c r="A7" s="33" t="s">
        <v>141</v>
      </c>
      <c r="B7" s="28" t="s">
        <v>142</v>
      </c>
      <c r="C7" s="30" t="s">
        <v>43</v>
      </c>
      <c r="D7" s="30" t="s">
        <v>143</v>
      </c>
      <c r="E7" s="28" t="s">
        <v>125</v>
      </c>
      <c r="F7" s="28" t="s">
        <v>126</v>
      </c>
      <c r="G7" s="33" t="s">
        <v>140</v>
      </c>
      <c r="H7" s="26" t="str">
        <f>IFERROR(IF(VLOOKUP(B7,'R&amp;C_5.15.1'!$B$2:$G$453,1,FALSE)=B7,"",),"NEW")</f>
        <v/>
      </c>
      <c r="I7" s="26" t="str">
        <f>IF(H7="NEW","NEW",IF(VLOOKUP(B7,'R&amp;C_5.15.1'!$B$2:$G$453,2,FALSE)=C7,"","UPDATED"))</f>
        <v/>
      </c>
      <c r="J7" s="26" t="str">
        <f>IF(H7="NEW","NEW",IF(VLOOKUP(B7,'R&amp;C_5.15.1'!$B$2:$G$453,3,FALSE)=D7,"","UPDATED"))</f>
        <v/>
      </c>
      <c r="K7" s="26" t="str">
        <f>IF(H7="NEW","NEW",IF(VLOOKUP(B7,'R&amp;C_5.15.1'!$B$2:$G$453,4,FALSE)=E7,"","UPDATED"))</f>
        <v/>
      </c>
      <c r="L7" s="26" t="str">
        <f>IF(H7="NEW","NEW",IF(VLOOKUP(B7,'R&amp;C_5.15.1'!$B$2:$G$453,5,FALSE)=F7,"","UPDATED"))</f>
        <v/>
      </c>
      <c r="M7" s="26" t="str">
        <f>IF(H7="NEW","NEW",IF(VLOOKUP(B7,'R&amp;C_5.15.1'!$B$2:$G$453,6,FALSE)=G7,"","UPDATED"))</f>
        <v>UPDATED</v>
      </c>
      <c r="N7" s="26">
        <f>IF(CONCATENATE(Table2[[#This Row],[Check 
Code]],Table2[[#This Row],[Check 
Funct.]],Table2[[#This Row],[Check 
Tech.]],Table2[[#This Row],[Check DROOLS]],Table2[[#This Row],[Check Domain]],Table2[[#This Row],[Check 
Tag]])="","",1)</f>
        <v>1</v>
      </c>
    </row>
    <row r="8" spans="1:14" ht="76.5">
      <c r="A8" s="33" t="s">
        <v>144</v>
      </c>
      <c r="B8" s="31" t="s">
        <v>145</v>
      </c>
      <c r="C8" s="32" t="s">
        <v>43</v>
      </c>
      <c r="D8" s="32" t="s">
        <v>146</v>
      </c>
      <c r="E8" s="31" t="s">
        <v>125</v>
      </c>
      <c r="F8" s="31" t="s">
        <v>126</v>
      </c>
      <c r="G8" s="33" t="s">
        <v>140</v>
      </c>
      <c r="H8" s="26" t="str">
        <f>IFERROR(IF(VLOOKUP(B8,'R&amp;C_5.15.1'!$B$2:$G$453,1,FALSE)=B8,"",),"NEW")</f>
        <v/>
      </c>
      <c r="I8" s="26" t="str">
        <f>IF(H8="NEW","NEW",IF(VLOOKUP(B8,'R&amp;C_5.15.1'!$B$2:$G$453,2,FALSE)=C8,"","UPDATED"))</f>
        <v/>
      </c>
      <c r="J8" s="26" t="str">
        <f>IF(H8="NEW","NEW",IF(VLOOKUP(B8,'R&amp;C_5.15.1'!$B$2:$G$453,3,FALSE)=D8,"","UPDATED"))</f>
        <v/>
      </c>
      <c r="K8" s="26" t="str">
        <f>IF(H8="NEW","NEW",IF(VLOOKUP(B8,'R&amp;C_5.15.1'!$B$2:$G$453,4,FALSE)=E8,"","UPDATED"))</f>
        <v/>
      </c>
      <c r="L8" s="26" t="str">
        <f>IF(H8="NEW","NEW",IF(VLOOKUP(B8,'R&amp;C_5.15.1'!$B$2:$G$453,5,FALSE)=F8,"","UPDATED"))</f>
        <v/>
      </c>
      <c r="M8" s="26" t="str">
        <f>IF(H8="NEW","NEW",IF(VLOOKUP(B8,'R&amp;C_5.15.1'!$B$2:$G$453,6,FALSE)=G8,"","UPDATED"))</f>
        <v>UPDATED</v>
      </c>
      <c r="N8" s="26">
        <f>IF(CONCATENATE(Table2[[#This Row],[Check 
Code]],Table2[[#This Row],[Check 
Funct.]],Table2[[#This Row],[Check 
Tech.]],Table2[[#This Row],[Check DROOLS]],Table2[[#This Row],[Check Domain]],Table2[[#This Row],[Check 
Tag]])="","",1)</f>
        <v>1</v>
      </c>
    </row>
    <row r="9" spans="1:14" ht="63.75">
      <c r="A9" s="33" t="s">
        <v>147</v>
      </c>
      <c r="B9" s="28" t="s">
        <v>148</v>
      </c>
      <c r="C9" s="30" t="s">
        <v>149</v>
      </c>
      <c r="D9" s="30" t="s">
        <v>43</v>
      </c>
      <c r="E9" s="28" t="s">
        <v>125</v>
      </c>
      <c r="F9" s="28" t="s">
        <v>126</v>
      </c>
      <c r="G9" s="28" t="s">
        <v>136</v>
      </c>
      <c r="H9" s="26" t="str">
        <f>IFERROR(IF(VLOOKUP(B9,'R&amp;C_5.15.1'!$B$2:$G$453,1,FALSE)=B9,"",),"NEW")</f>
        <v/>
      </c>
      <c r="I9" s="26" t="str">
        <f>IF(H9="NEW","NEW",IF(VLOOKUP(B9,'R&amp;C_5.15.1'!$B$2:$G$453,2,FALSE)=C9,"","UPDATED"))</f>
        <v/>
      </c>
      <c r="J9" s="26" t="str">
        <f>IF(H9="NEW","NEW",IF(VLOOKUP(B9,'R&amp;C_5.15.1'!$B$2:$G$453,3,FALSE)=D9,"","UPDATED"))</f>
        <v/>
      </c>
      <c r="K9" s="26" t="str">
        <f>IF(H9="NEW","NEW",IF(VLOOKUP(B9,'R&amp;C_5.15.1'!$B$2:$G$453,4,FALSE)=E9,"","UPDATED"))</f>
        <v/>
      </c>
      <c r="L9" s="26" t="str">
        <f>IF(H9="NEW","NEW",IF(VLOOKUP(B9,'R&amp;C_5.15.1'!$B$2:$G$453,5,FALSE)=F9,"","UPDATED"))</f>
        <v/>
      </c>
      <c r="M9" s="26" t="str">
        <f>IF(H9="NEW","NEW",IF(VLOOKUP(B9,'R&amp;C_5.15.1'!$B$2:$G$453,6,FALSE)=G9,"","UPDATED"))</f>
        <v/>
      </c>
      <c r="N9" s="26" t="str">
        <f>IF(CONCATENATE(Table2[[#This Row],[Check 
Code]],Table2[[#This Row],[Check 
Funct.]],Table2[[#This Row],[Check 
Tech.]],Table2[[#This Row],[Check DROOLS]],Table2[[#This Row],[Check Domain]],Table2[[#This Row],[Check 
Tag]])="","",1)</f>
        <v/>
      </c>
    </row>
    <row r="10" spans="1:14" ht="63.75">
      <c r="A10" s="33" t="s">
        <v>150</v>
      </c>
      <c r="B10" s="31" t="s">
        <v>151</v>
      </c>
      <c r="C10" s="32" t="s">
        <v>43</v>
      </c>
      <c r="D10" s="32" t="s">
        <v>152</v>
      </c>
      <c r="E10" s="31" t="s">
        <v>131</v>
      </c>
      <c r="F10" s="31" t="s">
        <v>126</v>
      </c>
      <c r="G10" s="33" t="s">
        <v>153</v>
      </c>
      <c r="H10" s="26" t="str">
        <f>IFERROR(IF(VLOOKUP(B10,'R&amp;C_5.15.1'!$B$2:$G$453,1,FALSE)=B10,"",),"NEW")</f>
        <v/>
      </c>
      <c r="I10" s="26" t="str">
        <f>IF(H10="NEW","NEW",IF(VLOOKUP(B10,'R&amp;C_5.15.1'!$B$2:$G$453,2,FALSE)=C10,"","UPDATED"))</f>
        <v/>
      </c>
      <c r="J10" s="26" t="str">
        <f>IF(H10="NEW","NEW",IF(VLOOKUP(B10,'R&amp;C_5.15.1'!$B$2:$G$453,3,FALSE)=D10,"","UPDATED"))</f>
        <v/>
      </c>
      <c r="K10" s="26" t="str">
        <f>IF(H10="NEW","NEW",IF(VLOOKUP(B10,'R&amp;C_5.15.1'!$B$2:$G$453,4,FALSE)=E10,"","UPDATED"))</f>
        <v/>
      </c>
      <c r="L10" s="26" t="str">
        <f>IF(H10="NEW","NEW",IF(VLOOKUP(B10,'R&amp;C_5.15.1'!$B$2:$G$453,5,FALSE)=F10,"","UPDATED"))</f>
        <v/>
      </c>
      <c r="M10" s="26" t="str">
        <f>IF(H10="NEW","NEW",IF(VLOOKUP(B10,'R&amp;C_5.15.1'!$B$2:$G$453,6,FALSE)=G10,"","UPDATED"))</f>
        <v>UPDATED</v>
      </c>
      <c r="N10" s="26">
        <f>IF(CONCATENATE(Table2[[#This Row],[Check 
Code]],Table2[[#This Row],[Check 
Funct.]],Table2[[#This Row],[Check 
Tech.]],Table2[[#This Row],[Check DROOLS]],Table2[[#This Row],[Check Domain]],Table2[[#This Row],[Check 
Tag]])="","",1)</f>
        <v>1</v>
      </c>
    </row>
    <row r="11" spans="1:14" ht="216.75">
      <c r="A11" s="33" t="s">
        <v>154</v>
      </c>
      <c r="B11" s="28" t="s">
        <v>155</v>
      </c>
      <c r="C11" s="30" t="s">
        <v>43</v>
      </c>
      <c r="D11" s="30" t="s">
        <v>156</v>
      </c>
      <c r="E11" s="28" t="s">
        <v>131</v>
      </c>
      <c r="F11" s="28" t="s">
        <v>126</v>
      </c>
      <c r="G11" s="33" t="s">
        <v>153</v>
      </c>
      <c r="H11" s="26" t="str">
        <f>IFERROR(IF(VLOOKUP(B11,'R&amp;C_5.15.1'!$B$2:$G$453,1,FALSE)=B11,"",),"NEW")</f>
        <v/>
      </c>
      <c r="I11" s="26" t="str">
        <f>IF(H11="NEW","NEW",IF(VLOOKUP(B11,'R&amp;C_5.15.1'!$B$2:$G$453,2,FALSE)=C11,"","UPDATED"))</f>
        <v/>
      </c>
      <c r="J11" s="26" t="str">
        <f>IF(H11="NEW","NEW",IF(VLOOKUP(B11,'R&amp;C_5.15.1'!$B$2:$G$453,3,FALSE)=D11,"","UPDATED"))</f>
        <v/>
      </c>
      <c r="K11" s="26" t="str">
        <f>IF(H11="NEW","NEW",IF(VLOOKUP(B11,'R&amp;C_5.15.1'!$B$2:$G$453,4,FALSE)=E11,"","UPDATED"))</f>
        <v/>
      </c>
      <c r="L11" s="26" t="str">
        <f>IF(H11="NEW","NEW",IF(VLOOKUP(B11,'R&amp;C_5.15.1'!$B$2:$G$453,5,FALSE)=F11,"","UPDATED"))</f>
        <v/>
      </c>
      <c r="M11" s="26" t="str">
        <f>IF(H11="NEW","NEW",IF(VLOOKUP(B11,'R&amp;C_5.15.1'!$B$2:$G$453,6,FALSE)=G11,"","UPDATED"))</f>
        <v>UPDATED</v>
      </c>
      <c r="N11" s="26">
        <f>IF(CONCATENATE(Table2[[#This Row],[Check 
Code]],Table2[[#This Row],[Check 
Funct.]],Table2[[#This Row],[Check 
Tech.]],Table2[[#This Row],[Check DROOLS]],Table2[[#This Row],[Check Domain]],Table2[[#This Row],[Check 
Tag]])="","",1)</f>
        <v>1</v>
      </c>
    </row>
    <row r="12" spans="1:14" ht="89.25">
      <c r="A12" s="33" t="s">
        <v>157</v>
      </c>
      <c r="B12" s="31" t="s">
        <v>158</v>
      </c>
      <c r="C12" s="32" t="s">
        <v>43</v>
      </c>
      <c r="D12" s="32" t="s">
        <v>159</v>
      </c>
      <c r="E12" s="31" t="s">
        <v>131</v>
      </c>
      <c r="F12" s="31" t="s">
        <v>126</v>
      </c>
      <c r="G12" s="33" t="s">
        <v>153</v>
      </c>
      <c r="H12" s="26" t="str">
        <f>IFERROR(IF(VLOOKUP(B12,'R&amp;C_5.15.1'!$B$2:$G$453,1,FALSE)=B12,"",),"NEW")</f>
        <v/>
      </c>
      <c r="I12" s="26" t="str">
        <f>IF(H12="NEW","NEW",IF(VLOOKUP(B12,'R&amp;C_5.15.1'!$B$2:$G$453,2,FALSE)=C12,"","UPDATED"))</f>
        <v/>
      </c>
      <c r="J12" s="26" t="str">
        <f>IF(H12="NEW","NEW",IF(VLOOKUP(B12,'R&amp;C_5.15.1'!$B$2:$G$453,3,FALSE)=D12,"","UPDATED"))</f>
        <v/>
      </c>
      <c r="K12" s="26" t="str">
        <f>IF(H12="NEW","NEW",IF(VLOOKUP(B12,'R&amp;C_5.15.1'!$B$2:$G$453,4,FALSE)=E12,"","UPDATED"))</f>
        <v/>
      </c>
      <c r="L12" s="26" t="str">
        <f>IF(H12="NEW","NEW",IF(VLOOKUP(B12,'R&amp;C_5.15.1'!$B$2:$G$453,5,FALSE)=F12,"","UPDATED"))</f>
        <v/>
      </c>
      <c r="M12" s="26" t="str">
        <f>IF(H12="NEW","NEW",IF(VLOOKUP(B12,'R&amp;C_5.15.1'!$B$2:$G$453,6,FALSE)=G12,"","UPDATED"))</f>
        <v>UPDATED</v>
      </c>
      <c r="N12" s="26">
        <f>IF(CONCATENATE(Table2[[#This Row],[Check 
Code]],Table2[[#This Row],[Check 
Funct.]],Table2[[#This Row],[Check 
Tech.]],Table2[[#This Row],[Check DROOLS]],Table2[[#This Row],[Check Domain]],Table2[[#This Row],[Check 
Tag]])="","",1)</f>
        <v>1</v>
      </c>
    </row>
    <row r="13" spans="1:14" ht="140.25">
      <c r="A13" s="33" t="s">
        <v>160</v>
      </c>
      <c r="B13" s="28" t="s">
        <v>161</v>
      </c>
      <c r="C13" s="30" t="s">
        <v>43</v>
      </c>
      <c r="D13" s="30" t="s">
        <v>162</v>
      </c>
      <c r="E13" s="28" t="s">
        <v>131</v>
      </c>
      <c r="F13" s="28" t="s">
        <v>126</v>
      </c>
      <c r="G13" s="33" t="s">
        <v>153</v>
      </c>
      <c r="H13" s="26" t="str">
        <f>IFERROR(IF(VLOOKUP(B13,'R&amp;C_5.15.1'!$B$2:$G$453,1,FALSE)=B13,"",),"NEW")</f>
        <v/>
      </c>
      <c r="I13" s="26" t="str">
        <f>IF(H13="NEW","NEW",IF(VLOOKUP(B13,'R&amp;C_5.15.1'!$B$2:$G$453,2,FALSE)=C13,"","UPDATED"))</f>
        <v/>
      </c>
      <c r="J13" s="26" t="str">
        <f>IF(H13="NEW","NEW",IF(VLOOKUP(B13,'R&amp;C_5.15.1'!$B$2:$G$453,3,FALSE)=D13,"","UPDATED"))</f>
        <v/>
      </c>
      <c r="K13" s="26" t="str">
        <f>IF(H13="NEW","NEW",IF(VLOOKUP(B13,'R&amp;C_5.15.1'!$B$2:$G$453,4,FALSE)=E13,"","UPDATED"))</f>
        <v/>
      </c>
      <c r="L13" s="26" t="str">
        <f>IF(H13="NEW","NEW",IF(VLOOKUP(B13,'R&amp;C_5.15.1'!$B$2:$G$453,5,FALSE)=F13,"","UPDATED"))</f>
        <v/>
      </c>
      <c r="M13" s="26" t="str">
        <f>IF(H13="NEW","NEW",IF(VLOOKUP(B13,'R&amp;C_5.15.1'!$B$2:$G$453,6,FALSE)=G13,"","UPDATED"))</f>
        <v>UPDATED</v>
      </c>
      <c r="N13" s="26">
        <f>IF(CONCATENATE(Table2[[#This Row],[Check 
Code]],Table2[[#This Row],[Check 
Funct.]],Table2[[#This Row],[Check 
Tech.]],Table2[[#This Row],[Check DROOLS]],Table2[[#This Row],[Check Domain]],Table2[[#This Row],[Check 
Tag]])="","",1)</f>
        <v>1</v>
      </c>
    </row>
    <row r="14" spans="1:14" ht="114.75">
      <c r="A14" s="33" t="s">
        <v>163</v>
      </c>
      <c r="B14" s="31" t="s">
        <v>164</v>
      </c>
      <c r="C14" s="32" t="s">
        <v>43</v>
      </c>
      <c r="D14" s="32" t="s">
        <v>165</v>
      </c>
      <c r="E14" s="31" t="s">
        <v>131</v>
      </c>
      <c r="F14" s="31" t="s">
        <v>126</v>
      </c>
      <c r="G14" s="31" t="s">
        <v>166</v>
      </c>
      <c r="H14" s="26" t="str">
        <f>IFERROR(IF(VLOOKUP(B14,'R&amp;C_5.15.1'!$B$2:$G$453,1,FALSE)=B14,"",),"NEW")</f>
        <v/>
      </c>
      <c r="I14" s="26" t="str">
        <f>IF(H14="NEW","NEW",IF(VLOOKUP(B14,'R&amp;C_5.15.1'!$B$2:$G$453,2,FALSE)=C14,"","UPDATED"))</f>
        <v/>
      </c>
      <c r="J14" s="26" t="str">
        <f>IF(H14="NEW","NEW",IF(VLOOKUP(B14,'R&amp;C_5.15.1'!$B$2:$G$453,3,FALSE)=D14,"","UPDATED"))</f>
        <v/>
      </c>
      <c r="K14" s="26" t="str">
        <f>IF(H14="NEW","NEW",IF(VLOOKUP(B14,'R&amp;C_5.15.1'!$B$2:$G$453,4,FALSE)=E14,"","UPDATED"))</f>
        <v/>
      </c>
      <c r="L14" s="26" t="str">
        <f>IF(H14="NEW","NEW",IF(VLOOKUP(B14,'R&amp;C_5.15.1'!$B$2:$G$453,5,FALSE)=F14,"","UPDATED"))</f>
        <v/>
      </c>
      <c r="M14" s="26" t="str">
        <f>IF(H14="NEW","NEW",IF(VLOOKUP(B14,'R&amp;C_5.15.1'!$B$2:$G$453,6,FALSE)=G14,"","UPDATED"))</f>
        <v/>
      </c>
      <c r="N14" s="26" t="str">
        <f>IF(CONCATENATE(Table2[[#This Row],[Check 
Code]],Table2[[#This Row],[Check 
Funct.]],Table2[[#This Row],[Check 
Tech.]],Table2[[#This Row],[Check DROOLS]],Table2[[#This Row],[Check Domain]],Table2[[#This Row],[Check 
Tag]])="","",1)</f>
        <v/>
      </c>
    </row>
    <row r="15" spans="1:14" ht="63.75">
      <c r="A15" s="33" t="s">
        <v>167</v>
      </c>
      <c r="B15" s="28" t="s">
        <v>168</v>
      </c>
      <c r="C15" s="30" t="s">
        <v>43</v>
      </c>
      <c r="D15" s="30" t="s">
        <v>169</v>
      </c>
      <c r="E15" s="28" t="s">
        <v>131</v>
      </c>
      <c r="F15" s="28" t="s">
        <v>126</v>
      </c>
      <c r="G15" s="28" t="s">
        <v>170</v>
      </c>
      <c r="H15" s="26" t="str">
        <f>IFERROR(IF(VLOOKUP(B15,'R&amp;C_5.15.1'!$B$2:$G$453,1,FALSE)=B15,"",),"NEW")</f>
        <v/>
      </c>
      <c r="I15" s="26" t="str">
        <f>IF(H15="NEW","NEW",IF(VLOOKUP(B15,'R&amp;C_5.15.1'!$B$2:$G$453,2,FALSE)=C15,"","UPDATED"))</f>
        <v/>
      </c>
      <c r="J15" s="26" t="str">
        <f>IF(H15="NEW","NEW",IF(VLOOKUP(B15,'R&amp;C_5.15.1'!$B$2:$G$453,3,FALSE)=D15,"","UPDATED"))</f>
        <v/>
      </c>
      <c r="K15" s="26" t="str">
        <f>IF(H15="NEW","NEW",IF(VLOOKUP(B15,'R&amp;C_5.15.1'!$B$2:$G$453,4,FALSE)=E15,"","UPDATED"))</f>
        <v/>
      </c>
      <c r="L15" s="26" t="str">
        <f>IF(H15="NEW","NEW",IF(VLOOKUP(B15,'R&amp;C_5.15.1'!$B$2:$G$453,5,FALSE)=F15,"","UPDATED"))</f>
        <v/>
      </c>
      <c r="M15" s="26" t="str">
        <f>IF(H15="NEW","NEW",IF(VLOOKUP(B15,'R&amp;C_5.15.1'!$B$2:$G$453,6,FALSE)=G15,"","UPDATED"))</f>
        <v/>
      </c>
      <c r="N15" s="26" t="str">
        <f>IF(CONCATENATE(Table2[[#This Row],[Check 
Code]],Table2[[#This Row],[Check 
Funct.]],Table2[[#This Row],[Check 
Tech.]],Table2[[#This Row],[Check DROOLS]],Table2[[#This Row],[Check Domain]],Table2[[#This Row],[Check 
Tag]])="","",1)</f>
        <v/>
      </c>
    </row>
    <row r="16" spans="1:14" ht="140.25">
      <c r="A16" s="33" t="s">
        <v>171</v>
      </c>
      <c r="B16" s="31" t="s">
        <v>172</v>
      </c>
      <c r="C16" s="32" t="s">
        <v>43</v>
      </c>
      <c r="D16" s="32" t="s">
        <v>173</v>
      </c>
      <c r="E16" s="31" t="s">
        <v>131</v>
      </c>
      <c r="F16" s="31" t="s">
        <v>126</v>
      </c>
      <c r="G16" s="31" t="s">
        <v>174</v>
      </c>
      <c r="H16" s="26" t="str">
        <f>IFERROR(IF(VLOOKUP(B16,'R&amp;C_5.15.1'!$B$2:$G$453,1,FALSE)=B16,"",),"NEW")</f>
        <v/>
      </c>
      <c r="I16" s="26" t="str">
        <f>IF(H16="NEW","NEW",IF(VLOOKUP(B16,'R&amp;C_5.15.1'!$B$2:$G$453,2,FALSE)=C16,"","UPDATED"))</f>
        <v/>
      </c>
      <c r="J16" s="26" t="str">
        <f>IF(H16="NEW","NEW",IF(VLOOKUP(B16,'R&amp;C_5.15.1'!$B$2:$G$453,3,FALSE)=D16,"","UPDATED"))</f>
        <v/>
      </c>
      <c r="K16" s="26" t="str">
        <f>IF(H16="NEW","NEW",IF(VLOOKUP(B16,'R&amp;C_5.15.1'!$B$2:$G$453,4,FALSE)=E16,"","UPDATED"))</f>
        <v/>
      </c>
      <c r="L16" s="26" t="str">
        <f>IF(H16="NEW","NEW",IF(VLOOKUP(B16,'R&amp;C_5.15.1'!$B$2:$G$453,5,FALSE)=F16,"","UPDATED"))</f>
        <v/>
      </c>
      <c r="M16" s="26" t="str">
        <f>IF(H16="NEW","NEW",IF(VLOOKUP(B16,'R&amp;C_5.15.1'!$B$2:$G$453,6,FALSE)=G16,"","UPDATED"))</f>
        <v/>
      </c>
      <c r="N16" s="26" t="str">
        <f>IF(CONCATENATE(Table2[[#This Row],[Check 
Code]],Table2[[#This Row],[Check 
Funct.]],Table2[[#This Row],[Check 
Tech.]],Table2[[#This Row],[Check DROOLS]],Table2[[#This Row],[Check Domain]],Table2[[#This Row],[Check 
Tag]])="","",1)</f>
        <v/>
      </c>
    </row>
    <row r="17" spans="1:14" ht="114.75">
      <c r="A17" s="33" t="s">
        <v>175</v>
      </c>
      <c r="B17" s="28" t="s">
        <v>176</v>
      </c>
      <c r="C17" s="30" t="s">
        <v>43</v>
      </c>
      <c r="D17" s="30" t="s">
        <v>177</v>
      </c>
      <c r="E17" s="28" t="s">
        <v>131</v>
      </c>
      <c r="F17" s="28" t="s">
        <v>126</v>
      </c>
      <c r="G17" s="28" t="s">
        <v>136</v>
      </c>
      <c r="H17" s="26" t="str">
        <f>IFERROR(IF(VLOOKUP(B17,'R&amp;C_5.15.1'!$B$2:$G$453,1,FALSE)=B17,"",),"NEW")</f>
        <v/>
      </c>
      <c r="I17" s="26" t="str">
        <f>IF(H17="NEW","NEW",IF(VLOOKUP(B17,'R&amp;C_5.15.1'!$B$2:$G$453,2,FALSE)=C17,"","UPDATED"))</f>
        <v/>
      </c>
      <c r="J17" s="26" t="str">
        <f>IF(H17="NEW","NEW",IF(VLOOKUP(B17,'R&amp;C_5.15.1'!$B$2:$G$453,3,FALSE)=D17,"","UPDATED"))</f>
        <v/>
      </c>
      <c r="K17" s="26" t="str">
        <f>IF(H17="NEW","NEW",IF(VLOOKUP(B17,'R&amp;C_5.15.1'!$B$2:$G$453,4,FALSE)=E17,"","UPDATED"))</f>
        <v/>
      </c>
      <c r="L17" s="26" t="str">
        <f>IF(H17="NEW","NEW",IF(VLOOKUP(B17,'R&amp;C_5.15.1'!$B$2:$G$453,5,FALSE)=F17,"","UPDATED"))</f>
        <v/>
      </c>
      <c r="M17" s="26" t="str">
        <f>IF(H17="NEW","NEW",IF(VLOOKUP(B17,'R&amp;C_5.15.1'!$B$2:$G$453,6,FALSE)=G17,"","UPDATED"))</f>
        <v/>
      </c>
      <c r="N17" s="26" t="str">
        <f>IF(CONCATENATE(Table2[[#This Row],[Check 
Code]],Table2[[#This Row],[Check 
Funct.]],Table2[[#This Row],[Check 
Tech.]],Table2[[#This Row],[Check DROOLS]],Table2[[#This Row],[Check Domain]],Table2[[#This Row],[Check 
Tag]])="","",1)</f>
        <v/>
      </c>
    </row>
    <row r="18" spans="1:14" ht="51">
      <c r="A18" s="33" t="s">
        <v>178</v>
      </c>
      <c r="B18" s="31" t="s">
        <v>179</v>
      </c>
      <c r="C18" s="32" t="s">
        <v>43</v>
      </c>
      <c r="D18" s="32" t="s">
        <v>180</v>
      </c>
      <c r="E18" s="31" t="s">
        <v>131</v>
      </c>
      <c r="F18" s="31" t="s">
        <v>126</v>
      </c>
      <c r="G18" s="31" t="s">
        <v>181</v>
      </c>
      <c r="H18" s="26" t="str">
        <f>IFERROR(IF(VLOOKUP(B18,'R&amp;C_5.15.1'!$B$2:$G$453,1,FALSE)=B18,"",),"NEW")</f>
        <v/>
      </c>
      <c r="I18" s="26" t="str">
        <f>IF(H18="NEW","NEW",IF(VLOOKUP(B18,'R&amp;C_5.15.1'!$B$2:$G$453,2,FALSE)=C18,"","UPDATED"))</f>
        <v/>
      </c>
      <c r="J18" s="26" t="str">
        <f>IF(H18="NEW","NEW",IF(VLOOKUP(B18,'R&amp;C_5.15.1'!$B$2:$G$453,3,FALSE)=D18,"","UPDATED"))</f>
        <v/>
      </c>
      <c r="K18" s="26" t="str">
        <f>IF(H18="NEW","NEW",IF(VLOOKUP(B18,'R&amp;C_5.15.1'!$B$2:$G$453,4,FALSE)=E18,"","UPDATED"))</f>
        <v/>
      </c>
      <c r="L18" s="26" t="str">
        <f>IF(H18="NEW","NEW",IF(VLOOKUP(B18,'R&amp;C_5.15.1'!$B$2:$G$453,5,FALSE)=F18,"","UPDATED"))</f>
        <v/>
      </c>
      <c r="M18" s="26" t="str">
        <f>IF(H18="NEW","NEW",IF(VLOOKUP(B18,'R&amp;C_5.15.1'!$B$2:$G$453,6,FALSE)=G18,"","UPDATED"))</f>
        <v/>
      </c>
      <c r="N18" s="26" t="str">
        <f>IF(CONCATENATE(Table2[[#This Row],[Check 
Code]],Table2[[#This Row],[Check 
Funct.]],Table2[[#This Row],[Check 
Tech.]],Table2[[#This Row],[Check DROOLS]],Table2[[#This Row],[Check Domain]],Table2[[#This Row],[Check 
Tag]])="","",1)</f>
        <v/>
      </c>
    </row>
    <row r="19" spans="1:14" ht="38.25">
      <c r="A19" s="33" t="s">
        <v>182</v>
      </c>
      <c r="B19" s="28" t="s">
        <v>183</v>
      </c>
      <c r="C19" s="30" t="s">
        <v>43</v>
      </c>
      <c r="D19" s="30" t="s">
        <v>184</v>
      </c>
      <c r="E19" s="28" t="s">
        <v>131</v>
      </c>
      <c r="F19" s="28" t="s">
        <v>126</v>
      </c>
      <c r="G19" s="28" t="s">
        <v>185</v>
      </c>
      <c r="H19" s="26" t="str">
        <f>IFERROR(IF(VLOOKUP(B19,'R&amp;C_5.15.1'!$B$2:$G$453,1,FALSE)=B19,"",),"NEW")</f>
        <v/>
      </c>
      <c r="I19" s="26" t="str">
        <f>IF(H19="NEW","NEW",IF(VLOOKUP(B19,'R&amp;C_5.15.1'!$B$2:$G$453,2,FALSE)=C19,"","UPDATED"))</f>
        <v/>
      </c>
      <c r="J19" s="26" t="str">
        <f>IF(H19="NEW","NEW",IF(VLOOKUP(B19,'R&amp;C_5.15.1'!$B$2:$G$453,3,FALSE)=D19,"","UPDATED"))</f>
        <v/>
      </c>
      <c r="K19" s="26" t="str">
        <f>IF(H19="NEW","NEW",IF(VLOOKUP(B19,'R&amp;C_5.15.1'!$B$2:$G$453,4,FALSE)=E19,"","UPDATED"))</f>
        <v/>
      </c>
      <c r="L19" s="26" t="str">
        <f>IF(H19="NEW","NEW",IF(VLOOKUP(B19,'R&amp;C_5.15.1'!$B$2:$G$453,5,FALSE)=F19,"","UPDATED"))</f>
        <v/>
      </c>
      <c r="M19" s="26" t="str">
        <f>IF(H19="NEW","NEW",IF(VLOOKUP(B19,'R&amp;C_5.15.1'!$B$2:$G$453,6,FALSE)=G19,"","UPDATED"))</f>
        <v/>
      </c>
      <c r="N19" s="26" t="str">
        <f>IF(CONCATENATE(Table2[[#This Row],[Check 
Code]],Table2[[#This Row],[Check 
Funct.]],Table2[[#This Row],[Check 
Tech.]],Table2[[#This Row],[Check DROOLS]],Table2[[#This Row],[Check Domain]],Table2[[#This Row],[Check 
Tag]])="","",1)</f>
        <v/>
      </c>
    </row>
    <row r="20" spans="1:14" ht="51">
      <c r="A20" s="33" t="s">
        <v>186</v>
      </c>
      <c r="B20" s="31" t="s">
        <v>187</v>
      </c>
      <c r="C20" s="32" t="s">
        <v>188</v>
      </c>
      <c r="D20" s="32" t="s">
        <v>189</v>
      </c>
      <c r="E20" s="31" t="s">
        <v>131</v>
      </c>
      <c r="F20" s="31" t="s">
        <v>126</v>
      </c>
      <c r="G20" s="31" t="s">
        <v>185</v>
      </c>
      <c r="H20" s="26" t="str">
        <f>IFERROR(IF(VLOOKUP(B20,'R&amp;C_5.15.1'!$B$2:$G$453,1,FALSE)=B20,"",),"NEW")</f>
        <v/>
      </c>
      <c r="I20" s="26" t="str">
        <f>IF(H20="NEW","NEW",IF(VLOOKUP(B20,'R&amp;C_5.15.1'!$B$2:$G$453,2,FALSE)=C20,"","UPDATED"))</f>
        <v/>
      </c>
      <c r="J20" s="26" t="str">
        <f>IF(H20="NEW","NEW",IF(VLOOKUP(B20,'R&amp;C_5.15.1'!$B$2:$G$453,3,FALSE)=D20,"","UPDATED"))</f>
        <v/>
      </c>
      <c r="K20" s="26" t="str">
        <f>IF(H20="NEW","NEW",IF(VLOOKUP(B20,'R&amp;C_5.15.1'!$B$2:$G$453,4,FALSE)=E20,"","UPDATED"))</f>
        <v/>
      </c>
      <c r="L20" s="26" t="str">
        <f>IF(H20="NEW","NEW",IF(VLOOKUP(B20,'R&amp;C_5.15.1'!$B$2:$G$453,5,FALSE)=F20,"","UPDATED"))</f>
        <v/>
      </c>
      <c r="M20" s="26" t="str">
        <f>IF(H20="NEW","NEW",IF(VLOOKUP(B20,'R&amp;C_5.15.1'!$B$2:$G$453,6,FALSE)=G20,"","UPDATED"))</f>
        <v/>
      </c>
      <c r="N20" s="26" t="str">
        <f>IF(CONCATENATE(Table2[[#This Row],[Check 
Code]],Table2[[#This Row],[Check 
Funct.]],Table2[[#This Row],[Check 
Tech.]],Table2[[#This Row],[Check DROOLS]],Table2[[#This Row],[Check Domain]],Table2[[#This Row],[Check 
Tag]])="","",1)</f>
        <v/>
      </c>
    </row>
    <row r="21" spans="1:14" ht="51">
      <c r="A21" s="33" t="s">
        <v>190</v>
      </c>
      <c r="B21" s="28" t="s">
        <v>191</v>
      </c>
      <c r="C21" s="30" t="s">
        <v>43</v>
      </c>
      <c r="D21" s="30" t="s">
        <v>192</v>
      </c>
      <c r="E21" s="28" t="s">
        <v>131</v>
      </c>
      <c r="F21" s="28" t="s">
        <v>126</v>
      </c>
      <c r="G21" s="28" t="s">
        <v>181</v>
      </c>
      <c r="H21" s="26" t="str">
        <f>IFERROR(IF(VLOOKUP(B21,'R&amp;C_5.15.1'!$B$2:$G$453,1,FALSE)=B21,"",),"NEW")</f>
        <v/>
      </c>
      <c r="I21" s="26" t="str">
        <f>IF(H21="NEW","NEW",IF(VLOOKUP(B21,'R&amp;C_5.15.1'!$B$2:$G$453,2,FALSE)=C21,"","UPDATED"))</f>
        <v/>
      </c>
      <c r="J21" s="26" t="str">
        <f>IF(H21="NEW","NEW",IF(VLOOKUP(B21,'R&amp;C_5.15.1'!$B$2:$G$453,3,FALSE)=D21,"","UPDATED"))</f>
        <v/>
      </c>
      <c r="K21" s="26" t="str">
        <f>IF(H21="NEW","NEW",IF(VLOOKUP(B21,'R&amp;C_5.15.1'!$B$2:$G$453,4,FALSE)=E21,"","UPDATED"))</f>
        <v/>
      </c>
      <c r="L21" s="26" t="str">
        <f>IF(H21="NEW","NEW",IF(VLOOKUP(B21,'R&amp;C_5.15.1'!$B$2:$G$453,5,FALSE)=F21,"","UPDATED"))</f>
        <v/>
      </c>
      <c r="M21" s="26" t="str">
        <f>IF(H21="NEW","NEW",IF(VLOOKUP(B21,'R&amp;C_5.15.1'!$B$2:$G$453,6,FALSE)=G21,"","UPDATED"))</f>
        <v/>
      </c>
      <c r="N21" s="26" t="str">
        <f>IF(CONCATENATE(Table2[[#This Row],[Check 
Code]],Table2[[#This Row],[Check 
Funct.]],Table2[[#This Row],[Check 
Tech.]],Table2[[#This Row],[Check DROOLS]],Table2[[#This Row],[Check Domain]],Table2[[#This Row],[Check 
Tag]])="","",1)</f>
        <v/>
      </c>
    </row>
    <row r="22" spans="1:14" ht="76.5">
      <c r="A22" s="33" t="s">
        <v>193</v>
      </c>
      <c r="B22" s="31" t="s">
        <v>194</v>
      </c>
      <c r="C22" s="32" t="s">
        <v>43</v>
      </c>
      <c r="D22" s="32" t="s">
        <v>195</v>
      </c>
      <c r="E22" s="31" t="s">
        <v>125</v>
      </c>
      <c r="F22" s="31" t="s">
        <v>126</v>
      </c>
      <c r="G22" s="38" t="e">
        <v>#N/A</v>
      </c>
      <c r="H22" s="26" t="str">
        <f>IFERROR(IF(VLOOKUP(B22,'R&amp;C_5.15.1'!$B$2:$G$453,1,FALSE)=B22,"",),"NEW")</f>
        <v/>
      </c>
      <c r="I22" s="26" t="str">
        <f>IF(H22="NEW","NEW",IF(VLOOKUP(B22,'R&amp;C_5.15.1'!$B$2:$G$453,2,FALSE)=C22,"","UPDATED"))</f>
        <v/>
      </c>
      <c r="J22" s="26" t="str">
        <f>IF(H22="NEW","NEW",IF(VLOOKUP(B22,'R&amp;C_5.15.1'!$B$2:$G$453,3,FALSE)=D22,"","UPDATED"))</f>
        <v/>
      </c>
      <c r="K22" s="26" t="str">
        <f>IF(H22="NEW","NEW",IF(VLOOKUP(B22,'R&amp;C_5.15.1'!$B$2:$G$453,4,FALSE)=E22,"","UPDATED"))</f>
        <v/>
      </c>
      <c r="L22" s="26" t="str">
        <f>IF(H22="NEW","NEW",IF(VLOOKUP(B22,'R&amp;C_5.15.1'!$B$2:$G$453,5,FALSE)=F22,"","UPDATED"))</f>
        <v/>
      </c>
      <c r="M22" s="27" t="s">
        <v>196</v>
      </c>
      <c r="N22" s="26">
        <f>IF(CONCATENATE(Table2[[#This Row],[Check 
Code]],Table2[[#This Row],[Check 
Funct.]],Table2[[#This Row],[Check 
Tech.]],Table2[[#This Row],[Check DROOLS]],Table2[[#This Row],[Check Domain]],Table2[[#This Row],[Check 
Tag]])="","",1)</f>
        <v>1</v>
      </c>
    </row>
    <row r="23" spans="1:14" ht="409.5">
      <c r="A23" s="33" t="s">
        <v>197</v>
      </c>
      <c r="B23" s="28" t="s">
        <v>198</v>
      </c>
      <c r="C23" s="30" t="s">
        <v>43</v>
      </c>
      <c r="D23" s="30" t="s">
        <v>199</v>
      </c>
      <c r="E23" s="28" t="s">
        <v>131</v>
      </c>
      <c r="F23" s="28" t="s">
        <v>126</v>
      </c>
      <c r="G23" s="28" t="s">
        <v>200</v>
      </c>
      <c r="H23" s="26" t="str">
        <f>IFERROR(IF(VLOOKUP(B23,'R&amp;C_5.15.1'!$B$2:$G$453,1,FALSE)=B23,"",),"NEW")</f>
        <v/>
      </c>
      <c r="I23" s="26" t="str">
        <f>IF(H23="NEW","NEW",IF(VLOOKUP(B23,'R&amp;C_5.15.1'!$B$2:$G$453,2,FALSE)=C23,"","UPDATED"))</f>
        <v/>
      </c>
      <c r="J23" s="26" t="str">
        <f>IF(H23="NEW","NEW",IF(VLOOKUP(B23,'R&amp;C_5.15.1'!$B$2:$G$453,3,FALSE)=D23,"","UPDATED"))</f>
        <v/>
      </c>
      <c r="K23" s="26" t="str">
        <f>IF(H23="NEW","NEW",IF(VLOOKUP(B23,'R&amp;C_5.15.1'!$B$2:$G$453,4,FALSE)=E23,"","UPDATED"))</f>
        <v/>
      </c>
      <c r="L23" s="26" t="str">
        <f>IF(H23="NEW","NEW",IF(VLOOKUP(B23,'R&amp;C_5.15.1'!$B$2:$G$453,5,FALSE)=F23,"","UPDATED"))</f>
        <v/>
      </c>
      <c r="M23" s="26" t="str">
        <f>IF(H23="NEW","NEW",IF(VLOOKUP(B23,'R&amp;C_5.15.1'!$B$2:$G$453,6,FALSE)=G23,"","UPDATED"))</f>
        <v/>
      </c>
      <c r="N23" s="26" t="str">
        <f>IF(CONCATENATE(Table2[[#This Row],[Check 
Code]],Table2[[#This Row],[Check 
Funct.]],Table2[[#This Row],[Check 
Tech.]],Table2[[#This Row],[Check DROOLS]],Table2[[#This Row],[Check Domain]],Table2[[#This Row],[Check 
Tag]])="","",1)</f>
        <v/>
      </c>
    </row>
    <row r="24" spans="1:14" ht="293.25">
      <c r="A24" s="33" t="s">
        <v>201</v>
      </c>
      <c r="B24" s="31" t="s">
        <v>202</v>
      </c>
      <c r="C24" s="32" t="s">
        <v>43</v>
      </c>
      <c r="D24" s="32" t="s">
        <v>203</v>
      </c>
      <c r="E24" s="31" t="s">
        <v>125</v>
      </c>
      <c r="F24" s="31" t="s">
        <v>126</v>
      </c>
      <c r="G24" s="31" t="s">
        <v>204</v>
      </c>
      <c r="H24" s="26" t="str">
        <f>IFERROR(IF(VLOOKUP(B24,'R&amp;C_5.15.1'!$B$2:$G$453,1,FALSE)=B24,"",),"NEW")</f>
        <v/>
      </c>
      <c r="I24" s="26" t="str">
        <f>IF(H24="NEW","NEW",IF(VLOOKUP(B24,'R&amp;C_5.15.1'!$B$2:$G$453,2,FALSE)=C24,"","UPDATED"))</f>
        <v/>
      </c>
      <c r="J24" s="26" t="str">
        <f>IF(H24="NEW","NEW",IF(VLOOKUP(B24,'R&amp;C_5.15.1'!$B$2:$G$453,3,FALSE)=D24,"","UPDATED"))</f>
        <v/>
      </c>
      <c r="K24" s="26" t="str">
        <f>IF(H24="NEW","NEW",IF(VLOOKUP(B24,'R&amp;C_5.15.1'!$B$2:$G$453,4,FALSE)=E24,"","UPDATED"))</f>
        <v/>
      </c>
      <c r="L24" s="26" t="str">
        <f>IF(H24="NEW","NEW",IF(VLOOKUP(B24,'R&amp;C_5.15.1'!$B$2:$G$453,5,FALSE)=F24,"","UPDATED"))</f>
        <v/>
      </c>
      <c r="M24" s="26" t="str">
        <f>IF(H24="NEW","NEW",IF(VLOOKUP(B24,'R&amp;C_5.15.1'!$B$2:$G$453,6,FALSE)=G24,"","UPDATED"))</f>
        <v/>
      </c>
      <c r="N24" s="26" t="str">
        <f>IF(CONCATENATE(Table2[[#This Row],[Check 
Code]],Table2[[#This Row],[Check 
Funct.]],Table2[[#This Row],[Check 
Tech.]],Table2[[#This Row],[Check DROOLS]],Table2[[#This Row],[Check Domain]],Table2[[#This Row],[Check 
Tag]])="","",1)</f>
        <v/>
      </c>
    </row>
    <row r="25" spans="1:14" ht="153">
      <c r="A25" s="33" t="s">
        <v>205</v>
      </c>
      <c r="B25" s="28" t="s">
        <v>206</v>
      </c>
      <c r="C25" s="30" t="s">
        <v>43</v>
      </c>
      <c r="D25" s="30" t="s">
        <v>207</v>
      </c>
      <c r="E25" s="28" t="s">
        <v>131</v>
      </c>
      <c r="F25" s="28" t="s">
        <v>126</v>
      </c>
      <c r="G25" s="28" t="s">
        <v>208</v>
      </c>
      <c r="H25" s="26" t="str">
        <f>IFERROR(IF(VLOOKUP(B25,'R&amp;C_5.15.1'!$B$2:$G$453,1,FALSE)=B25,"",),"NEW")</f>
        <v/>
      </c>
      <c r="I25" s="26" t="str">
        <f>IF(H25="NEW","NEW",IF(VLOOKUP(B25,'R&amp;C_5.15.1'!$B$2:$G$453,2,FALSE)=C25,"","UPDATED"))</f>
        <v/>
      </c>
      <c r="J25" s="26" t="str">
        <f>IF(H25="NEW","NEW",IF(VLOOKUP(B25,'R&amp;C_5.15.1'!$B$2:$G$453,3,FALSE)=D25,"","UPDATED"))</f>
        <v/>
      </c>
      <c r="K25" s="26" t="str">
        <f>IF(H25="NEW","NEW",IF(VLOOKUP(B25,'R&amp;C_5.15.1'!$B$2:$G$453,4,FALSE)=E25,"","UPDATED"))</f>
        <v/>
      </c>
      <c r="L25" s="26" t="str">
        <f>IF(H25="NEW","NEW",IF(VLOOKUP(B25,'R&amp;C_5.15.1'!$B$2:$G$453,5,FALSE)=F25,"","UPDATED"))</f>
        <v/>
      </c>
      <c r="M25" s="26" t="str">
        <f>IF(H25="NEW","NEW",IF(VLOOKUP(B25,'R&amp;C_5.15.1'!$B$2:$G$453,6,FALSE)=G25,"","UPDATED"))</f>
        <v/>
      </c>
      <c r="N25" s="26" t="str">
        <f>IF(CONCATENATE(Table2[[#This Row],[Check 
Code]],Table2[[#This Row],[Check 
Funct.]],Table2[[#This Row],[Check 
Tech.]],Table2[[#This Row],[Check DROOLS]],Table2[[#This Row],[Check Domain]],Table2[[#This Row],[Check 
Tag]])="","",1)</f>
        <v/>
      </c>
    </row>
    <row r="26" spans="1:14" ht="165.75">
      <c r="A26" s="33" t="s">
        <v>209</v>
      </c>
      <c r="B26" s="31" t="s">
        <v>210</v>
      </c>
      <c r="C26" s="32" t="s">
        <v>43</v>
      </c>
      <c r="D26" s="32" t="s">
        <v>211</v>
      </c>
      <c r="E26" s="31" t="s">
        <v>131</v>
      </c>
      <c r="F26" s="31" t="s">
        <v>126</v>
      </c>
      <c r="G26" s="31" t="s">
        <v>212</v>
      </c>
      <c r="H26" s="26" t="str">
        <f>IFERROR(IF(VLOOKUP(B26,'R&amp;C_5.15.1'!$B$2:$G$453,1,FALSE)=B26,"",),"NEW")</f>
        <v/>
      </c>
      <c r="I26" s="26" t="str">
        <f>IF(H26="NEW","NEW",IF(VLOOKUP(B26,'R&amp;C_5.15.1'!$B$2:$G$453,2,FALSE)=C26,"","UPDATED"))</f>
        <v/>
      </c>
      <c r="J26" s="26" t="str">
        <f>IF(H26="NEW","NEW",IF(VLOOKUP(B26,'R&amp;C_5.15.1'!$B$2:$G$453,3,FALSE)=D26,"","UPDATED"))</f>
        <v/>
      </c>
      <c r="K26" s="26" t="str">
        <f>IF(H26="NEW","NEW",IF(VLOOKUP(B26,'R&amp;C_5.15.1'!$B$2:$G$453,4,FALSE)=E26,"","UPDATED"))</f>
        <v/>
      </c>
      <c r="L26" s="26" t="str">
        <f>IF(H26="NEW","NEW",IF(VLOOKUP(B26,'R&amp;C_5.15.1'!$B$2:$G$453,5,FALSE)=F26,"","UPDATED"))</f>
        <v/>
      </c>
      <c r="M26" s="26" t="str">
        <f>IF(H26="NEW","NEW",IF(VLOOKUP(B26,'R&amp;C_5.15.1'!$B$2:$G$453,6,FALSE)=G26,"","UPDATED"))</f>
        <v/>
      </c>
      <c r="N26" s="26" t="str">
        <f>IF(CONCATENATE(Table2[[#This Row],[Check 
Code]],Table2[[#This Row],[Check 
Funct.]],Table2[[#This Row],[Check 
Tech.]],Table2[[#This Row],[Check DROOLS]],Table2[[#This Row],[Check Domain]],Table2[[#This Row],[Check 
Tag]])="","",1)</f>
        <v/>
      </c>
    </row>
    <row r="27" spans="1:14" ht="127.5">
      <c r="A27" s="33" t="s">
        <v>213</v>
      </c>
      <c r="B27" s="28" t="s">
        <v>214</v>
      </c>
      <c r="C27" s="30" t="s">
        <v>43</v>
      </c>
      <c r="D27" s="30" t="s">
        <v>215</v>
      </c>
      <c r="E27" s="28" t="s">
        <v>131</v>
      </c>
      <c r="F27" s="28" t="s">
        <v>126</v>
      </c>
      <c r="G27" s="28" t="s">
        <v>216</v>
      </c>
      <c r="H27" s="26" t="str">
        <f>IFERROR(IF(VLOOKUP(B27,'R&amp;C_5.15.1'!$B$2:$G$453,1,FALSE)=B27,"",),"NEW")</f>
        <v/>
      </c>
      <c r="I27" s="26" t="str">
        <f>IF(H27="NEW","NEW",IF(VLOOKUP(B27,'R&amp;C_5.15.1'!$B$2:$G$453,2,FALSE)=C27,"","UPDATED"))</f>
        <v/>
      </c>
      <c r="J27" s="26" t="str">
        <f>IF(H27="NEW","NEW",IF(VLOOKUP(B27,'R&amp;C_5.15.1'!$B$2:$G$453,3,FALSE)=D27,"","UPDATED"))</f>
        <v/>
      </c>
      <c r="K27" s="26" t="str">
        <f>IF(H27="NEW","NEW",IF(VLOOKUP(B27,'R&amp;C_5.15.1'!$B$2:$G$453,4,FALSE)=E27,"","UPDATED"))</f>
        <v/>
      </c>
      <c r="L27" s="26" t="str">
        <f>IF(H27="NEW","NEW",IF(VLOOKUP(B27,'R&amp;C_5.15.1'!$B$2:$G$453,5,FALSE)=F27,"","UPDATED"))</f>
        <v/>
      </c>
      <c r="M27" s="26" t="str">
        <f>IF(H27="NEW","NEW",IF(VLOOKUP(B27,'R&amp;C_5.15.1'!$B$2:$G$453,6,FALSE)=G27,"","UPDATED"))</f>
        <v/>
      </c>
      <c r="N27" s="26" t="str">
        <f>IF(CONCATENATE(Table2[[#This Row],[Check 
Code]],Table2[[#This Row],[Check 
Funct.]],Table2[[#This Row],[Check 
Tech.]],Table2[[#This Row],[Check DROOLS]],Table2[[#This Row],[Check Domain]],Table2[[#This Row],[Check 
Tag]])="","",1)</f>
        <v/>
      </c>
    </row>
    <row r="28" spans="1:14" ht="102">
      <c r="A28" s="33" t="s">
        <v>217</v>
      </c>
      <c r="B28" s="31" t="s">
        <v>218</v>
      </c>
      <c r="C28" s="32" t="s">
        <v>43</v>
      </c>
      <c r="D28" s="32" t="s">
        <v>219</v>
      </c>
      <c r="E28" s="31" t="s">
        <v>125</v>
      </c>
      <c r="F28" s="31" t="s">
        <v>126</v>
      </c>
      <c r="G28" s="31" t="s">
        <v>220</v>
      </c>
      <c r="H28" s="26" t="str">
        <f>IFERROR(IF(VLOOKUP(B28,'R&amp;C_5.15.1'!$B$2:$G$453,1,FALSE)=B28,"",),"NEW")</f>
        <v/>
      </c>
      <c r="I28" s="26" t="str">
        <f>IF(H28="NEW","NEW",IF(VLOOKUP(B28,'R&amp;C_5.15.1'!$B$2:$G$453,2,FALSE)=C28,"","UPDATED"))</f>
        <v/>
      </c>
      <c r="J28" s="26" t="str">
        <f>IF(H28="NEW","NEW",IF(VLOOKUP(B28,'R&amp;C_5.15.1'!$B$2:$G$453,3,FALSE)=D28,"","UPDATED"))</f>
        <v/>
      </c>
      <c r="K28" s="26" t="str">
        <f>IF(H28="NEW","NEW",IF(VLOOKUP(B28,'R&amp;C_5.15.1'!$B$2:$G$453,4,FALSE)=E28,"","UPDATED"))</f>
        <v/>
      </c>
      <c r="L28" s="26" t="str">
        <f>IF(H28="NEW","NEW",IF(VLOOKUP(B28,'R&amp;C_5.15.1'!$B$2:$G$453,5,FALSE)=F28,"","UPDATED"))</f>
        <v/>
      </c>
      <c r="M28" s="26" t="str">
        <f>IF(H28="NEW","NEW",IF(VLOOKUP(B28,'R&amp;C_5.15.1'!$B$2:$G$453,6,FALSE)=G28,"","UPDATED"))</f>
        <v/>
      </c>
      <c r="N28" s="26" t="str">
        <f>IF(CONCATENATE(Table2[[#This Row],[Check 
Code]],Table2[[#This Row],[Check 
Funct.]],Table2[[#This Row],[Check 
Tech.]],Table2[[#This Row],[Check DROOLS]],Table2[[#This Row],[Check Domain]],Table2[[#This Row],[Check 
Tag]])="","",1)</f>
        <v/>
      </c>
    </row>
    <row r="29" spans="1:14" ht="51">
      <c r="A29" s="33" t="s">
        <v>221</v>
      </c>
      <c r="B29" s="28" t="s">
        <v>222</v>
      </c>
      <c r="C29" s="30" t="s">
        <v>43</v>
      </c>
      <c r="D29" s="30" t="s">
        <v>223</v>
      </c>
      <c r="E29" s="28" t="s">
        <v>131</v>
      </c>
      <c r="F29" s="28" t="s">
        <v>126</v>
      </c>
      <c r="G29" s="28" t="s">
        <v>208</v>
      </c>
      <c r="H29" s="26" t="str">
        <f>IFERROR(IF(VLOOKUP(B29,'R&amp;C_5.15.1'!$B$2:$G$453,1,FALSE)=B29,"",),"NEW")</f>
        <v/>
      </c>
      <c r="I29" s="26" t="str">
        <f>IF(H29="NEW","NEW",IF(VLOOKUP(B29,'R&amp;C_5.15.1'!$B$2:$G$453,2,FALSE)=C29,"","UPDATED"))</f>
        <v/>
      </c>
      <c r="J29" s="26" t="str">
        <f>IF(H29="NEW","NEW",IF(VLOOKUP(B29,'R&amp;C_5.15.1'!$B$2:$G$453,3,FALSE)=D29,"","UPDATED"))</f>
        <v/>
      </c>
      <c r="K29" s="26" t="str">
        <f>IF(H29="NEW","NEW",IF(VLOOKUP(B29,'R&amp;C_5.15.1'!$B$2:$G$453,4,FALSE)=E29,"","UPDATED"))</f>
        <v/>
      </c>
      <c r="L29" s="26" t="str">
        <f>IF(H29="NEW","NEW",IF(VLOOKUP(B29,'R&amp;C_5.15.1'!$B$2:$G$453,5,FALSE)=F29,"","UPDATED"))</f>
        <v/>
      </c>
      <c r="M29" s="26" t="str">
        <f>IF(H29="NEW","NEW",IF(VLOOKUP(B29,'R&amp;C_5.15.1'!$B$2:$G$453,6,FALSE)=G29,"","UPDATED"))</f>
        <v/>
      </c>
      <c r="N29" s="26" t="str">
        <f>IF(CONCATENATE(Table2[[#This Row],[Check 
Code]],Table2[[#This Row],[Check 
Funct.]],Table2[[#This Row],[Check 
Tech.]],Table2[[#This Row],[Check DROOLS]],Table2[[#This Row],[Check Domain]],Table2[[#This Row],[Check 
Tag]])="","",1)</f>
        <v/>
      </c>
    </row>
    <row r="30" spans="1:14" ht="63.75">
      <c r="A30" s="33" t="s">
        <v>224</v>
      </c>
      <c r="B30" s="31" t="s">
        <v>225</v>
      </c>
      <c r="C30" s="32" t="s">
        <v>43</v>
      </c>
      <c r="D30" s="32" t="s">
        <v>226</v>
      </c>
      <c r="E30" s="31" t="s">
        <v>131</v>
      </c>
      <c r="F30" s="31" t="s">
        <v>126</v>
      </c>
      <c r="G30" s="31" t="s">
        <v>216</v>
      </c>
      <c r="H30" s="26" t="str">
        <f>IFERROR(IF(VLOOKUP(B30,'R&amp;C_5.15.1'!$B$2:$G$453,1,FALSE)=B30,"",),"NEW")</f>
        <v/>
      </c>
      <c r="I30" s="26" t="str">
        <f>IF(H30="NEW","NEW",IF(VLOOKUP(B30,'R&amp;C_5.15.1'!$B$2:$G$453,2,FALSE)=C30,"","UPDATED"))</f>
        <v/>
      </c>
      <c r="J30" s="26" t="str">
        <f>IF(H30="NEW","NEW",IF(VLOOKUP(B30,'R&amp;C_5.15.1'!$B$2:$G$453,3,FALSE)=D30,"","UPDATED"))</f>
        <v/>
      </c>
      <c r="K30" s="26" t="str">
        <f>IF(H30="NEW","NEW",IF(VLOOKUP(B30,'R&amp;C_5.15.1'!$B$2:$G$453,4,FALSE)=E30,"","UPDATED"))</f>
        <v/>
      </c>
      <c r="L30" s="26" t="str">
        <f>IF(H30="NEW","NEW",IF(VLOOKUP(B30,'R&amp;C_5.15.1'!$B$2:$G$453,5,FALSE)=F30,"","UPDATED"))</f>
        <v/>
      </c>
      <c r="M30" s="26" t="str">
        <f>IF(H30="NEW","NEW",IF(VLOOKUP(B30,'R&amp;C_5.15.1'!$B$2:$G$453,6,FALSE)=G30,"","UPDATED"))</f>
        <v/>
      </c>
      <c r="N30" s="26" t="str">
        <f>IF(CONCATENATE(Table2[[#This Row],[Check 
Code]],Table2[[#This Row],[Check 
Funct.]],Table2[[#This Row],[Check 
Tech.]],Table2[[#This Row],[Check DROOLS]],Table2[[#This Row],[Check Domain]],Table2[[#This Row],[Check 
Tag]])="","",1)</f>
        <v/>
      </c>
    </row>
    <row r="31" spans="1:14" ht="102">
      <c r="A31" s="33" t="s">
        <v>227</v>
      </c>
      <c r="B31" s="28" t="s">
        <v>228</v>
      </c>
      <c r="C31" s="30" t="s">
        <v>43</v>
      </c>
      <c r="D31" s="30" t="s">
        <v>229</v>
      </c>
      <c r="E31" s="28" t="s">
        <v>125</v>
      </c>
      <c r="F31" s="28" t="s">
        <v>126</v>
      </c>
      <c r="G31" s="28" t="s">
        <v>230</v>
      </c>
      <c r="H31" s="26" t="str">
        <f>IFERROR(IF(VLOOKUP(B31,'R&amp;C_5.15.1'!$B$2:$G$453,1,FALSE)=B31,"",),"NEW")</f>
        <v/>
      </c>
      <c r="I31" s="26" t="str">
        <f>IF(H31="NEW","NEW",IF(VLOOKUP(B31,'R&amp;C_5.15.1'!$B$2:$G$453,2,FALSE)=C31,"","UPDATED"))</f>
        <v/>
      </c>
      <c r="J31" s="26" t="str">
        <f>IF(H31="NEW","NEW",IF(VLOOKUP(B31,'R&amp;C_5.15.1'!$B$2:$G$453,3,FALSE)=D31,"","UPDATED"))</f>
        <v/>
      </c>
      <c r="K31" s="26" t="str">
        <f>IF(H31="NEW","NEW",IF(VLOOKUP(B31,'R&amp;C_5.15.1'!$B$2:$G$453,4,FALSE)=E31,"","UPDATED"))</f>
        <v/>
      </c>
      <c r="L31" s="26" t="str">
        <f>IF(H31="NEW","NEW",IF(VLOOKUP(B31,'R&amp;C_5.15.1'!$B$2:$G$453,5,FALSE)=F31,"","UPDATED"))</f>
        <v/>
      </c>
      <c r="M31" s="26" t="str">
        <f>IF(H31="NEW","NEW",IF(VLOOKUP(B31,'R&amp;C_5.15.1'!$B$2:$G$453,6,FALSE)=G31,"","UPDATED"))</f>
        <v/>
      </c>
      <c r="N31" s="26" t="str">
        <f>IF(CONCATENATE(Table2[[#This Row],[Check 
Code]],Table2[[#This Row],[Check 
Funct.]],Table2[[#This Row],[Check 
Tech.]],Table2[[#This Row],[Check DROOLS]],Table2[[#This Row],[Check Domain]],Table2[[#This Row],[Check 
Tag]])="","",1)</f>
        <v/>
      </c>
    </row>
    <row r="32" spans="1:14" ht="255">
      <c r="A32" s="33" t="s">
        <v>231</v>
      </c>
      <c r="B32" s="31" t="s">
        <v>232</v>
      </c>
      <c r="C32" s="32" t="s">
        <v>43</v>
      </c>
      <c r="D32" s="32" t="s">
        <v>233</v>
      </c>
      <c r="E32" s="31" t="s">
        <v>131</v>
      </c>
      <c r="F32" s="31" t="s">
        <v>126</v>
      </c>
      <c r="G32" s="31" t="s">
        <v>234</v>
      </c>
      <c r="H32" s="26" t="str">
        <f>IFERROR(IF(VLOOKUP(B32,'R&amp;C_5.15.1'!$B$2:$G$453,1,FALSE)=B32,"",),"NEW")</f>
        <v/>
      </c>
      <c r="I32" s="26" t="str">
        <f>IF(H32="NEW","NEW",IF(VLOOKUP(B32,'R&amp;C_5.15.1'!$B$2:$G$453,2,FALSE)=C32,"","UPDATED"))</f>
        <v/>
      </c>
      <c r="J32" s="26" t="str">
        <f>IF(H32="NEW","NEW",IF(VLOOKUP(B32,'R&amp;C_5.15.1'!$B$2:$G$453,3,FALSE)=D32,"","UPDATED"))</f>
        <v/>
      </c>
      <c r="K32" s="26" t="str">
        <f>IF(H32="NEW","NEW",IF(VLOOKUP(B32,'R&amp;C_5.15.1'!$B$2:$G$453,4,FALSE)=E32,"","UPDATED"))</f>
        <v/>
      </c>
      <c r="L32" s="26" t="str">
        <f>IF(H32="NEW","NEW",IF(VLOOKUP(B32,'R&amp;C_5.15.1'!$B$2:$G$453,5,FALSE)=F32,"","UPDATED"))</f>
        <v/>
      </c>
      <c r="M32" s="26" t="str">
        <f>IF(H32="NEW","NEW",IF(VLOOKUP(B32,'R&amp;C_5.15.1'!$B$2:$G$453,6,FALSE)=G32,"","UPDATED"))</f>
        <v/>
      </c>
      <c r="N32" s="26" t="str">
        <f>IF(CONCATENATE(Table2[[#This Row],[Check 
Code]],Table2[[#This Row],[Check 
Funct.]],Table2[[#This Row],[Check 
Tech.]],Table2[[#This Row],[Check DROOLS]],Table2[[#This Row],[Check Domain]],Table2[[#This Row],[Check 
Tag]])="","",1)</f>
        <v/>
      </c>
    </row>
    <row r="33" spans="1:14" ht="153">
      <c r="A33" s="33" t="s">
        <v>235</v>
      </c>
      <c r="B33" s="28" t="s">
        <v>236</v>
      </c>
      <c r="C33" s="30" t="s">
        <v>43</v>
      </c>
      <c r="D33" s="30" t="s">
        <v>237</v>
      </c>
      <c r="E33" s="28" t="s">
        <v>131</v>
      </c>
      <c r="F33" s="28" t="s">
        <v>126</v>
      </c>
      <c r="G33" s="28" t="s">
        <v>181</v>
      </c>
      <c r="H33" s="26" t="str">
        <f>IFERROR(IF(VLOOKUP(B33,'R&amp;C_5.15.1'!$B$2:$G$453,1,FALSE)=B33,"",),"NEW")</f>
        <v/>
      </c>
      <c r="I33" s="26" t="str">
        <f>IF(H33="NEW","NEW",IF(VLOOKUP(B33,'R&amp;C_5.15.1'!$B$2:$G$453,2,FALSE)=C33,"","UPDATED"))</f>
        <v/>
      </c>
      <c r="J33" s="26" t="str">
        <f>IF(H33="NEW","NEW",IF(VLOOKUP(B33,'R&amp;C_5.15.1'!$B$2:$G$453,3,FALSE)=D33,"","UPDATED"))</f>
        <v/>
      </c>
      <c r="K33" s="26" t="str">
        <f>IF(H33="NEW","NEW",IF(VLOOKUP(B33,'R&amp;C_5.15.1'!$B$2:$G$453,4,FALSE)=E33,"","UPDATED"))</f>
        <v/>
      </c>
      <c r="L33" s="26" t="str">
        <f>IF(H33="NEW","NEW",IF(VLOOKUP(B33,'R&amp;C_5.15.1'!$B$2:$G$453,5,FALSE)=F33,"","UPDATED"))</f>
        <v/>
      </c>
      <c r="M33" s="26" t="str">
        <f>IF(H33="NEW","NEW",IF(VLOOKUP(B33,'R&amp;C_5.15.1'!$B$2:$G$453,6,FALSE)=G33,"","UPDATED"))</f>
        <v/>
      </c>
      <c r="N33" s="26" t="str">
        <f>IF(CONCATENATE(Table2[[#This Row],[Check 
Code]],Table2[[#This Row],[Check 
Funct.]],Table2[[#This Row],[Check 
Tech.]],Table2[[#This Row],[Check DROOLS]],Table2[[#This Row],[Check Domain]],Table2[[#This Row],[Check 
Tag]])="","",1)</f>
        <v/>
      </c>
    </row>
    <row r="34" spans="1:14" ht="114.75">
      <c r="A34" s="33" t="s">
        <v>238</v>
      </c>
      <c r="B34" s="31" t="s">
        <v>239</v>
      </c>
      <c r="C34" s="32" t="s">
        <v>43</v>
      </c>
      <c r="D34" s="32" t="s">
        <v>240</v>
      </c>
      <c r="E34" s="31" t="s">
        <v>125</v>
      </c>
      <c r="F34" s="31" t="s">
        <v>126</v>
      </c>
      <c r="G34" s="31" t="s">
        <v>230</v>
      </c>
      <c r="H34" s="26" t="str">
        <f>IFERROR(IF(VLOOKUP(B34,'R&amp;C_5.15.1'!$B$2:$G$453,1,FALSE)=B34,"",),"NEW")</f>
        <v/>
      </c>
      <c r="I34" s="26" t="str">
        <f>IF(H34="NEW","NEW",IF(VLOOKUP(B34,'R&amp;C_5.15.1'!$B$2:$G$453,2,FALSE)=C34,"","UPDATED"))</f>
        <v/>
      </c>
      <c r="J34" s="26" t="str">
        <f>IF(H34="NEW","NEW",IF(VLOOKUP(B34,'R&amp;C_5.15.1'!$B$2:$G$453,3,FALSE)=D34,"","UPDATED"))</f>
        <v/>
      </c>
      <c r="K34" s="26" t="str">
        <f>IF(H34="NEW","NEW",IF(VLOOKUP(B34,'R&amp;C_5.15.1'!$B$2:$G$453,4,FALSE)=E34,"","UPDATED"))</f>
        <v/>
      </c>
      <c r="L34" s="26" t="str">
        <f>IF(H34="NEW","NEW",IF(VLOOKUP(B34,'R&amp;C_5.15.1'!$B$2:$G$453,5,FALSE)=F34,"","UPDATED"))</f>
        <v/>
      </c>
      <c r="M34" s="26" t="str">
        <f>IF(H34="NEW","NEW",IF(VLOOKUP(B34,'R&amp;C_5.15.1'!$B$2:$G$453,6,FALSE)=G34,"","UPDATED"))</f>
        <v/>
      </c>
      <c r="N34" s="26" t="str">
        <f>IF(CONCATENATE(Table2[[#This Row],[Check 
Code]],Table2[[#This Row],[Check 
Funct.]],Table2[[#This Row],[Check 
Tech.]],Table2[[#This Row],[Check DROOLS]],Table2[[#This Row],[Check Domain]],Table2[[#This Row],[Check 
Tag]])="","",1)</f>
        <v/>
      </c>
    </row>
    <row r="35" spans="1:14" ht="51">
      <c r="A35" s="33" t="s">
        <v>241</v>
      </c>
      <c r="B35" s="28" t="s">
        <v>242</v>
      </c>
      <c r="C35" s="30" t="s">
        <v>43</v>
      </c>
      <c r="D35" s="30" t="s">
        <v>243</v>
      </c>
      <c r="E35" s="28" t="s">
        <v>131</v>
      </c>
      <c r="F35" s="28" t="s">
        <v>126</v>
      </c>
      <c r="G35" s="28" t="s">
        <v>230</v>
      </c>
      <c r="H35" s="26" t="str">
        <f>IFERROR(IF(VLOOKUP(B35,'R&amp;C_5.15.1'!$B$2:$G$453,1,FALSE)=B35,"",),"NEW")</f>
        <v/>
      </c>
      <c r="I35" s="26" t="str">
        <f>IF(H35="NEW","NEW",IF(VLOOKUP(B35,'R&amp;C_5.15.1'!$B$2:$G$453,2,FALSE)=C35,"","UPDATED"))</f>
        <v/>
      </c>
      <c r="J35" s="26" t="str">
        <f>IF(H35="NEW","NEW",IF(VLOOKUP(B35,'R&amp;C_5.15.1'!$B$2:$G$453,3,FALSE)=D35,"","UPDATED"))</f>
        <v/>
      </c>
      <c r="K35" s="26" t="str">
        <f>IF(H35="NEW","NEW",IF(VLOOKUP(B35,'R&amp;C_5.15.1'!$B$2:$G$453,4,FALSE)=E35,"","UPDATED"))</f>
        <v/>
      </c>
      <c r="L35" s="26" t="str">
        <f>IF(H35="NEW","NEW",IF(VLOOKUP(B35,'R&amp;C_5.15.1'!$B$2:$G$453,5,FALSE)=F35,"","UPDATED"))</f>
        <v/>
      </c>
      <c r="M35" s="26" t="str">
        <f>IF(H35="NEW","NEW",IF(VLOOKUP(B35,'R&amp;C_5.15.1'!$B$2:$G$453,6,FALSE)=G35,"","UPDATED"))</f>
        <v/>
      </c>
      <c r="N35" s="26" t="str">
        <f>IF(CONCATENATE(Table2[[#This Row],[Check 
Code]],Table2[[#This Row],[Check 
Funct.]],Table2[[#This Row],[Check 
Tech.]],Table2[[#This Row],[Check DROOLS]],Table2[[#This Row],[Check Domain]],Table2[[#This Row],[Check 
Tag]])="","",1)</f>
        <v/>
      </c>
    </row>
    <row r="36" spans="1:14" ht="76.5">
      <c r="A36" s="33" t="s">
        <v>244</v>
      </c>
      <c r="B36" s="31" t="s">
        <v>245</v>
      </c>
      <c r="C36" s="32" t="s">
        <v>43</v>
      </c>
      <c r="D36" s="32" t="s">
        <v>246</v>
      </c>
      <c r="E36" s="31" t="s">
        <v>131</v>
      </c>
      <c r="F36" s="31" t="s">
        <v>126</v>
      </c>
      <c r="G36" s="31" t="s">
        <v>208</v>
      </c>
      <c r="H36" s="26" t="str">
        <f>IFERROR(IF(VLOOKUP(B36,'R&amp;C_5.15.1'!$B$2:$G$453,1,FALSE)=B36,"",),"NEW")</f>
        <v/>
      </c>
      <c r="I36" s="26" t="str">
        <f>IF(H36="NEW","NEW",IF(VLOOKUP(B36,'R&amp;C_5.15.1'!$B$2:$G$453,2,FALSE)=C36,"","UPDATED"))</f>
        <v/>
      </c>
      <c r="J36" s="26" t="str">
        <f>IF(H36="NEW","NEW",IF(VLOOKUP(B36,'R&amp;C_5.15.1'!$B$2:$G$453,3,FALSE)=D36,"","UPDATED"))</f>
        <v/>
      </c>
      <c r="K36" s="26" t="str">
        <f>IF(H36="NEW","NEW",IF(VLOOKUP(B36,'R&amp;C_5.15.1'!$B$2:$G$453,4,FALSE)=E36,"","UPDATED"))</f>
        <v/>
      </c>
      <c r="L36" s="26" t="str">
        <f>IF(H36="NEW","NEW",IF(VLOOKUP(B36,'R&amp;C_5.15.1'!$B$2:$G$453,5,FALSE)=F36,"","UPDATED"))</f>
        <v/>
      </c>
      <c r="M36" s="26" t="str">
        <f>IF(H36="NEW","NEW",IF(VLOOKUP(B36,'R&amp;C_5.15.1'!$B$2:$G$453,6,FALSE)=G36,"","UPDATED"))</f>
        <v/>
      </c>
      <c r="N36" s="26" t="str">
        <f>IF(CONCATENATE(Table2[[#This Row],[Check 
Code]],Table2[[#This Row],[Check 
Funct.]],Table2[[#This Row],[Check 
Tech.]],Table2[[#This Row],[Check DROOLS]],Table2[[#This Row],[Check Domain]],Table2[[#This Row],[Check 
Tag]])="","",1)</f>
        <v/>
      </c>
    </row>
    <row r="37" spans="1:14" ht="63.75">
      <c r="A37" s="33" t="s">
        <v>247</v>
      </c>
      <c r="B37" s="28" t="s">
        <v>248</v>
      </c>
      <c r="C37" s="30" t="s">
        <v>43</v>
      </c>
      <c r="D37" s="30" t="s">
        <v>249</v>
      </c>
      <c r="E37" s="28" t="s">
        <v>131</v>
      </c>
      <c r="F37" s="28" t="s">
        <v>126</v>
      </c>
      <c r="G37" s="28" t="s">
        <v>234</v>
      </c>
      <c r="H37" s="26" t="str">
        <f>IFERROR(IF(VLOOKUP(B37,'R&amp;C_5.15.1'!$B$2:$G$453,1,FALSE)=B37,"",),"NEW")</f>
        <v/>
      </c>
      <c r="I37" s="26" t="str">
        <f>IF(H37="NEW","NEW",IF(VLOOKUP(B37,'R&amp;C_5.15.1'!$B$2:$G$453,2,FALSE)=C37,"","UPDATED"))</f>
        <v/>
      </c>
      <c r="J37" s="26" t="str">
        <f>IF(H37="NEW","NEW",IF(VLOOKUP(B37,'R&amp;C_5.15.1'!$B$2:$G$453,3,FALSE)=D37,"","UPDATED"))</f>
        <v/>
      </c>
      <c r="K37" s="26" t="str">
        <f>IF(H37="NEW","NEW",IF(VLOOKUP(B37,'R&amp;C_5.15.1'!$B$2:$G$453,4,FALSE)=E37,"","UPDATED"))</f>
        <v/>
      </c>
      <c r="L37" s="26" t="str">
        <f>IF(H37="NEW","NEW",IF(VLOOKUP(B37,'R&amp;C_5.15.1'!$B$2:$G$453,5,FALSE)=F37,"","UPDATED"))</f>
        <v/>
      </c>
      <c r="M37" s="26" t="str">
        <f>IF(H37="NEW","NEW",IF(VLOOKUP(B37,'R&amp;C_5.15.1'!$B$2:$G$453,6,FALSE)=G37,"","UPDATED"))</f>
        <v/>
      </c>
      <c r="N37" s="26" t="str">
        <f>IF(CONCATENATE(Table2[[#This Row],[Check 
Code]],Table2[[#This Row],[Check 
Funct.]],Table2[[#This Row],[Check 
Tech.]],Table2[[#This Row],[Check DROOLS]],Table2[[#This Row],[Check Domain]],Table2[[#This Row],[Check 
Tag]])="","",1)</f>
        <v/>
      </c>
    </row>
    <row r="38" spans="1:14" ht="63.75">
      <c r="A38" s="33" t="s">
        <v>250</v>
      </c>
      <c r="B38" s="31" t="s">
        <v>251</v>
      </c>
      <c r="C38" s="32" t="s">
        <v>43</v>
      </c>
      <c r="D38" s="32" t="s">
        <v>252</v>
      </c>
      <c r="E38" s="31" t="s">
        <v>131</v>
      </c>
      <c r="F38" s="31" t="s">
        <v>126</v>
      </c>
      <c r="G38" s="31" t="s">
        <v>208</v>
      </c>
      <c r="H38" s="26" t="str">
        <f>IFERROR(IF(VLOOKUP(B38,'R&amp;C_5.15.1'!$B$2:$G$453,1,FALSE)=B38,"",),"NEW")</f>
        <v/>
      </c>
      <c r="I38" s="26" t="str">
        <f>IF(H38="NEW","NEW",IF(VLOOKUP(B38,'R&amp;C_5.15.1'!$B$2:$G$453,2,FALSE)=C38,"","UPDATED"))</f>
        <v/>
      </c>
      <c r="J38" s="26" t="str">
        <f>IF(H38="NEW","NEW",IF(VLOOKUP(B38,'R&amp;C_5.15.1'!$B$2:$G$453,3,FALSE)=D38,"","UPDATED"))</f>
        <v/>
      </c>
      <c r="K38" s="26" t="str">
        <f>IF(H38="NEW","NEW",IF(VLOOKUP(B38,'R&amp;C_5.15.1'!$B$2:$G$453,4,FALSE)=E38,"","UPDATED"))</f>
        <v/>
      </c>
      <c r="L38" s="26" t="str">
        <f>IF(H38="NEW","NEW",IF(VLOOKUP(B38,'R&amp;C_5.15.1'!$B$2:$G$453,5,FALSE)=F38,"","UPDATED"))</f>
        <v/>
      </c>
      <c r="M38" s="26" t="str">
        <f>IF(H38="NEW","NEW",IF(VLOOKUP(B38,'R&amp;C_5.15.1'!$B$2:$G$453,6,FALSE)=G38,"","UPDATED"))</f>
        <v/>
      </c>
      <c r="N38" s="26" t="str">
        <f>IF(CONCATENATE(Table2[[#This Row],[Check 
Code]],Table2[[#This Row],[Check 
Funct.]],Table2[[#This Row],[Check 
Tech.]],Table2[[#This Row],[Check DROOLS]],Table2[[#This Row],[Check Domain]],Table2[[#This Row],[Check 
Tag]])="","",1)</f>
        <v/>
      </c>
    </row>
    <row r="39" spans="1:14" ht="102">
      <c r="A39" s="33" t="s">
        <v>253</v>
      </c>
      <c r="B39" s="28" t="s">
        <v>254</v>
      </c>
      <c r="C39" s="30" t="s">
        <v>43</v>
      </c>
      <c r="D39" s="30" t="s">
        <v>255</v>
      </c>
      <c r="E39" s="28" t="s">
        <v>131</v>
      </c>
      <c r="F39" s="28" t="s">
        <v>126</v>
      </c>
      <c r="G39" s="28" t="s">
        <v>234</v>
      </c>
      <c r="H39" s="26" t="str">
        <f>IFERROR(IF(VLOOKUP(B39,'R&amp;C_5.15.1'!$B$2:$G$453,1,FALSE)=B39,"",),"NEW")</f>
        <v/>
      </c>
      <c r="I39" s="26" t="str">
        <f>IF(H39="NEW","NEW",IF(VLOOKUP(B39,'R&amp;C_5.15.1'!$B$2:$G$453,2,FALSE)=C39,"","UPDATED"))</f>
        <v/>
      </c>
      <c r="J39" s="26" t="str">
        <f>IF(H39="NEW","NEW",IF(VLOOKUP(B39,'R&amp;C_5.15.1'!$B$2:$G$453,3,FALSE)=D39,"","UPDATED"))</f>
        <v/>
      </c>
      <c r="K39" s="26" t="str">
        <f>IF(H39="NEW","NEW",IF(VLOOKUP(B39,'R&amp;C_5.15.1'!$B$2:$G$453,4,FALSE)=E39,"","UPDATED"))</f>
        <v/>
      </c>
      <c r="L39" s="26" t="str">
        <f>IF(H39="NEW","NEW",IF(VLOOKUP(B39,'R&amp;C_5.15.1'!$B$2:$G$453,5,FALSE)=F39,"","UPDATED"))</f>
        <v/>
      </c>
      <c r="M39" s="26" t="str">
        <f>IF(H39="NEW","NEW",IF(VLOOKUP(B39,'R&amp;C_5.15.1'!$B$2:$G$453,6,FALSE)=G39,"","UPDATED"))</f>
        <v/>
      </c>
      <c r="N39" s="26" t="str">
        <f>IF(CONCATENATE(Table2[[#This Row],[Check 
Code]],Table2[[#This Row],[Check 
Funct.]],Table2[[#This Row],[Check 
Tech.]],Table2[[#This Row],[Check DROOLS]],Table2[[#This Row],[Check Domain]],Table2[[#This Row],[Check 
Tag]])="","",1)</f>
        <v/>
      </c>
    </row>
    <row r="40" spans="1:14" ht="127.5">
      <c r="A40" s="33" t="s">
        <v>256</v>
      </c>
      <c r="B40" s="31" t="s">
        <v>257</v>
      </c>
      <c r="C40" s="32" t="s">
        <v>43</v>
      </c>
      <c r="D40" s="32" t="s">
        <v>258</v>
      </c>
      <c r="E40" s="31" t="s">
        <v>131</v>
      </c>
      <c r="F40" s="31" t="s">
        <v>126</v>
      </c>
      <c r="G40" s="31" t="s">
        <v>230</v>
      </c>
      <c r="H40" s="26" t="str">
        <f>IFERROR(IF(VLOOKUP(B40,'R&amp;C_5.15.1'!$B$2:$G$453,1,FALSE)=B40,"",),"NEW")</f>
        <v/>
      </c>
      <c r="I40" s="26" t="str">
        <f>IF(H40="NEW","NEW",IF(VLOOKUP(B40,'R&amp;C_5.15.1'!$B$2:$G$453,2,FALSE)=C40,"","UPDATED"))</f>
        <v/>
      </c>
      <c r="J40" s="26" t="str">
        <f>IF(H40="NEW","NEW",IF(VLOOKUP(B40,'R&amp;C_5.15.1'!$B$2:$G$453,3,FALSE)=D40,"","UPDATED"))</f>
        <v/>
      </c>
      <c r="K40" s="26" t="str">
        <f>IF(H40="NEW","NEW",IF(VLOOKUP(B40,'R&amp;C_5.15.1'!$B$2:$G$453,4,FALSE)=E40,"","UPDATED"))</f>
        <v/>
      </c>
      <c r="L40" s="26" t="str">
        <f>IF(H40="NEW","NEW",IF(VLOOKUP(B40,'R&amp;C_5.15.1'!$B$2:$G$453,5,FALSE)=F40,"","UPDATED"))</f>
        <v/>
      </c>
      <c r="M40" s="26" t="str">
        <f>IF(H40="NEW","NEW",IF(VLOOKUP(B40,'R&amp;C_5.15.1'!$B$2:$G$453,6,FALSE)=G40,"","UPDATED"))</f>
        <v/>
      </c>
      <c r="N40" s="26" t="str">
        <f>IF(CONCATENATE(Table2[[#This Row],[Check 
Code]],Table2[[#This Row],[Check 
Funct.]],Table2[[#This Row],[Check 
Tech.]],Table2[[#This Row],[Check DROOLS]],Table2[[#This Row],[Check Domain]],Table2[[#This Row],[Check 
Tag]])="","",1)</f>
        <v/>
      </c>
    </row>
    <row r="41" spans="1:14" ht="127.5">
      <c r="A41" s="33" t="s">
        <v>259</v>
      </c>
      <c r="B41" s="28" t="s">
        <v>260</v>
      </c>
      <c r="C41" s="30" t="s">
        <v>43</v>
      </c>
      <c r="D41" s="30" t="s">
        <v>261</v>
      </c>
      <c r="E41" s="28" t="s">
        <v>131</v>
      </c>
      <c r="F41" s="28" t="s">
        <v>126</v>
      </c>
      <c r="G41" s="28" t="s">
        <v>181</v>
      </c>
      <c r="H41" s="26" t="str">
        <f>IFERROR(IF(VLOOKUP(B41,'R&amp;C_5.15.1'!$B$2:$G$453,1,FALSE)=B41,"",),"NEW")</f>
        <v/>
      </c>
      <c r="I41" s="26" t="str">
        <f>IF(H41="NEW","NEW",IF(VLOOKUP(B41,'R&amp;C_5.15.1'!$B$2:$G$453,2,FALSE)=C41,"","UPDATED"))</f>
        <v/>
      </c>
      <c r="J41" s="26" t="str">
        <f>IF(H41="NEW","NEW",IF(VLOOKUP(B41,'R&amp;C_5.15.1'!$B$2:$G$453,3,FALSE)=D41,"","UPDATED"))</f>
        <v/>
      </c>
      <c r="K41" s="26" t="str">
        <f>IF(H41="NEW","NEW",IF(VLOOKUP(B41,'R&amp;C_5.15.1'!$B$2:$G$453,4,FALSE)=E41,"","UPDATED"))</f>
        <v/>
      </c>
      <c r="L41" s="26" t="str">
        <f>IF(H41="NEW","NEW",IF(VLOOKUP(B41,'R&amp;C_5.15.1'!$B$2:$G$453,5,FALSE)=F41,"","UPDATED"))</f>
        <v/>
      </c>
      <c r="M41" s="26" t="str">
        <f>IF(H41="NEW","NEW",IF(VLOOKUP(B41,'R&amp;C_5.15.1'!$B$2:$G$453,6,FALSE)=G41,"","UPDATED"))</f>
        <v/>
      </c>
      <c r="N41" s="26" t="str">
        <f>IF(CONCATENATE(Table2[[#This Row],[Check 
Code]],Table2[[#This Row],[Check 
Funct.]],Table2[[#This Row],[Check 
Tech.]],Table2[[#This Row],[Check DROOLS]],Table2[[#This Row],[Check Domain]],Table2[[#This Row],[Check 
Tag]])="","",1)</f>
        <v/>
      </c>
    </row>
    <row r="42" spans="1:14" ht="51">
      <c r="A42" s="33" t="s">
        <v>262</v>
      </c>
      <c r="B42" s="31" t="s">
        <v>263</v>
      </c>
      <c r="C42" s="32" t="s">
        <v>43</v>
      </c>
      <c r="D42" s="32" t="s">
        <v>264</v>
      </c>
      <c r="E42" s="31" t="s">
        <v>131</v>
      </c>
      <c r="F42" s="31" t="s">
        <v>126</v>
      </c>
      <c r="G42" s="31" t="s">
        <v>185</v>
      </c>
      <c r="H42" s="26" t="str">
        <f>IFERROR(IF(VLOOKUP(B42,'R&amp;C_5.15.1'!$B$2:$G$453,1,FALSE)=B42,"",),"NEW")</f>
        <v/>
      </c>
      <c r="I42" s="26" t="str">
        <f>IF(H42="NEW","NEW",IF(VLOOKUP(B42,'R&amp;C_5.15.1'!$B$2:$G$453,2,FALSE)=C42,"","UPDATED"))</f>
        <v/>
      </c>
      <c r="J42" s="26" t="str">
        <f>IF(H42="NEW","NEW",IF(VLOOKUP(B42,'R&amp;C_5.15.1'!$B$2:$G$453,3,FALSE)=D42,"","UPDATED"))</f>
        <v/>
      </c>
      <c r="K42" s="26" t="str">
        <f>IF(H42="NEW","NEW",IF(VLOOKUP(B42,'R&amp;C_5.15.1'!$B$2:$G$453,4,FALSE)=E42,"","UPDATED"))</f>
        <v/>
      </c>
      <c r="L42" s="26" t="str">
        <f>IF(H42="NEW","NEW",IF(VLOOKUP(B42,'R&amp;C_5.15.1'!$B$2:$G$453,5,FALSE)=F42,"","UPDATED"))</f>
        <v/>
      </c>
      <c r="M42" s="26" t="str">
        <f>IF(H42="NEW","NEW",IF(VLOOKUP(B42,'R&amp;C_5.15.1'!$B$2:$G$453,6,FALSE)=G42,"","UPDATED"))</f>
        <v/>
      </c>
      <c r="N42" s="26" t="str">
        <f>IF(CONCATENATE(Table2[[#This Row],[Check 
Code]],Table2[[#This Row],[Check 
Funct.]],Table2[[#This Row],[Check 
Tech.]],Table2[[#This Row],[Check DROOLS]],Table2[[#This Row],[Check Domain]],Table2[[#This Row],[Check 
Tag]])="","",1)</f>
        <v/>
      </c>
    </row>
    <row r="43" spans="1:14" ht="51">
      <c r="A43" s="33" t="s">
        <v>265</v>
      </c>
      <c r="B43" s="28" t="s">
        <v>266</v>
      </c>
      <c r="C43" s="30" t="s">
        <v>43</v>
      </c>
      <c r="D43" s="30" t="s">
        <v>267</v>
      </c>
      <c r="E43" s="28" t="s">
        <v>131</v>
      </c>
      <c r="F43" s="28" t="s">
        <v>126</v>
      </c>
      <c r="G43" s="28" t="s">
        <v>268</v>
      </c>
      <c r="H43" s="26" t="str">
        <f>IFERROR(IF(VLOOKUP(B43,'R&amp;C_5.15.1'!$B$2:$G$453,1,FALSE)=B43,"",),"NEW")</f>
        <v/>
      </c>
      <c r="I43" s="26" t="str">
        <f>IF(H43="NEW","NEW",IF(VLOOKUP(B43,'R&amp;C_5.15.1'!$B$2:$G$453,2,FALSE)=C43,"","UPDATED"))</f>
        <v/>
      </c>
      <c r="J43" s="26" t="str">
        <f>IF(H43="NEW","NEW",IF(VLOOKUP(B43,'R&amp;C_5.15.1'!$B$2:$G$453,3,FALSE)=D43,"","UPDATED"))</f>
        <v/>
      </c>
      <c r="K43" s="26" t="str">
        <f>IF(H43="NEW","NEW",IF(VLOOKUP(B43,'R&amp;C_5.15.1'!$B$2:$G$453,4,FALSE)=E43,"","UPDATED"))</f>
        <v/>
      </c>
      <c r="L43" s="26" t="str">
        <f>IF(H43="NEW","NEW",IF(VLOOKUP(B43,'R&amp;C_5.15.1'!$B$2:$G$453,5,FALSE)=F43,"","UPDATED"))</f>
        <v/>
      </c>
      <c r="M43" s="26" t="str">
        <f>IF(H43="NEW","NEW",IF(VLOOKUP(B43,'R&amp;C_5.15.1'!$B$2:$G$453,6,FALSE)=G43,"","UPDATED"))</f>
        <v/>
      </c>
      <c r="N43" s="26" t="str">
        <f>IF(CONCATENATE(Table2[[#This Row],[Check 
Code]],Table2[[#This Row],[Check 
Funct.]],Table2[[#This Row],[Check 
Tech.]],Table2[[#This Row],[Check DROOLS]],Table2[[#This Row],[Check Domain]],Table2[[#This Row],[Check 
Tag]])="","",1)</f>
        <v/>
      </c>
    </row>
    <row r="44" spans="1:14" ht="127.5">
      <c r="A44" s="33" t="s">
        <v>269</v>
      </c>
      <c r="B44" s="31" t="s">
        <v>270</v>
      </c>
      <c r="C44" s="32" t="s">
        <v>43</v>
      </c>
      <c r="D44" s="32" t="s">
        <v>271</v>
      </c>
      <c r="E44" s="31" t="s">
        <v>125</v>
      </c>
      <c r="F44" s="31" t="s">
        <v>126</v>
      </c>
      <c r="G44" s="31" t="s">
        <v>272</v>
      </c>
      <c r="H44" s="26" t="str">
        <f>IFERROR(IF(VLOOKUP(B44,'R&amp;C_5.15.1'!$B$2:$G$453,1,FALSE)=B44,"",),"NEW")</f>
        <v/>
      </c>
      <c r="I44" s="26" t="str">
        <f>IF(H44="NEW","NEW",IF(VLOOKUP(B44,'R&amp;C_5.15.1'!$B$2:$G$453,2,FALSE)=C44,"","UPDATED"))</f>
        <v/>
      </c>
      <c r="J44" s="26" t="str">
        <f>IF(H44="NEW","NEW",IF(VLOOKUP(B44,'R&amp;C_5.15.1'!$B$2:$G$453,3,FALSE)=D44,"","UPDATED"))</f>
        <v/>
      </c>
      <c r="K44" s="26" t="str">
        <f>IF(H44="NEW","NEW",IF(VLOOKUP(B44,'R&amp;C_5.15.1'!$B$2:$G$453,4,FALSE)=E44,"","UPDATED"))</f>
        <v/>
      </c>
      <c r="L44" s="26" t="str">
        <f>IF(H44="NEW","NEW",IF(VLOOKUP(B44,'R&amp;C_5.15.1'!$B$2:$G$453,5,FALSE)=F44,"","UPDATED"))</f>
        <v/>
      </c>
      <c r="M44" s="26" t="str">
        <f>IF(H44="NEW","NEW",IF(VLOOKUP(B44,'R&amp;C_5.15.1'!$B$2:$G$453,6,FALSE)=G44,"","UPDATED"))</f>
        <v/>
      </c>
      <c r="N44" s="26" t="str">
        <f>IF(CONCATENATE(Table2[[#This Row],[Check 
Code]],Table2[[#This Row],[Check 
Funct.]],Table2[[#This Row],[Check 
Tech.]],Table2[[#This Row],[Check DROOLS]],Table2[[#This Row],[Check Domain]],Table2[[#This Row],[Check 
Tag]])="","",1)</f>
        <v/>
      </c>
    </row>
    <row r="45" spans="1:14" ht="127.5">
      <c r="A45" s="33" t="s">
        <v>273</v>
      </c>
      <c r="B45" s="28" t="s">
        <v>274</v>
      </c>
      <c r="C45" s="30" t="s">
        <v>43</v>
      </c>
      <c r="D45" s="30" t="s">
        <v>275</v>
      </c>
      <c r="E45" s="28" t="s">
        <v>125</v>
      </c>
      <c r="F45" s="28" t="s">
        <v>126</v>
      </c>
      <c r="G45" s="28" t="s">
        <v>136</v>
      </c>
      <c r="H45" s="26" t="str">
        <f>IFERROR(IF(VLOOKUP(B45,'R&amp;C_5.15.1'!$B$2:$G$453,1,FALSE)=B45,"",),"NEW")</f>
        <v/>
      </c>
      <c r="I45" s="26" t="str">
        <f>IF(H45="NEW","NEW",IF(VLOOKUP(B45,'R&amp;C_5.15.1'!$B$2:$G$453,2,FALSE)=C45,"","UPDATED"))</f>
        <v/>
      </c>
      <c r="J45" s="26" t="str">
        <f>IF(H45="NEW","NEW",IF(VLOOKUP(B45,'R&amp;C_5.15.1'!$B$2:$G$453,3,FALSE)=D45,"","UPDATED"))</f>
        <v/>
      </c>
      <c r="K45" s="26" t="str">
        <f>IF(H45="NEW","NEW",IF(VLOOKUP(B45,'R&amp;C_5.15.1'!$B$2:$G$453,4,FALSE)=E45,"","UPDATED"))</f>
        <v/>
      </c>
      <c r="L45" s="26" t="str">
        <f>IF(H45="NEW","NEW",IF(VLOOKUP(B45,'R&amp;C_5.15.1'!$B$2:$G$453,5,FALSE)=F45,"","UPDATED"))</f>
        <v/>
      </c>
      <c r="M45" s="26" t="str">
        <f>IF(H45="NEW","NEW",IF(VLOOKUP(B45,'R&amp;C_5.15.1'!$B$2:$G$453,6,FALSE)=G45,"","UPDATED"))</f>
        <v/>
      </c>
      <c r="N45" s="26" t="str">
        <f>IF(CONCATENATE(Table2[[#This Row],[Check 
Code]],Table2[[#This Row],[Check 
Funct.]],Table2[[#This Row],[Check 
Tech.]],Table2[[#This Row],[Check DROOLS]],Table2[[#This Row],[Check Domain]],Table2[[#This Row],[Check 
Tag]])="","",1)</f>
        <v/>
      </c>
    </row>
    <row r="46" spans="1:14" ht="51">
      <c r="A46" s="33" t="s">
        <v>276</v>
      </c>
      <c r="B46" s="31" t="s">
        <v>277</v>
      </c>
      <c r="C46" s="32" t="s">
        <v>43</v>
      </c>
      <c r="D46" s="32" t="s">
        <v>278</v>
      </c>
      <c r="E46" s="31" t="s">
        <v>131</v>
      </c>
      <c r="F46" s="31" t="s">
        <v>126</v>
      </c>
      <c r="G46" s="31" t="s">
        <v>230</v>
      </c>
      <c r="H46" s="26" t="str">
        <f>IFERROR(IF(VLOOKUP(B46,'R&amp;C_5.15.1'!$B$2:$G$453,1,FALSE)=B46,"",),"NEW")</f>
        <v/>
      </c>
      <c r="I46" s="26" t="str">
        <f>IF(H46="NEW","NEW",IF(VLOOKUP(B46,'R&amp;C_5.15.1'!$B$2:$G$453,2,FALSE)=C46,"","UPDATED"))</f>
        <v/>
      </c>
      <c r="J46" s="26" t="str">
        <f>IF(H46="NEW","NEW",IF(VLOOKUP(B46,'R&amp;C_5.15.1'!$B$2:$G$453,3,FALSE)=D46,"","UPDATED"))</f>
        <v/>
      </c>
      <c r="K46" s="26" t="str">
        <f>IF(H46="NEW","NEW",IF(VLOOKUP(B46,'R&amp;C_5.15.1'!$B$2:$G$453,4,FALSE)=E46,"","UPDATED"))</f>
        <v/>
      </c>
      <c r="L46" s="26" t="str">
        <f>IF(H46="NEW","NEW",IF(VLOOKUP(B46,'R&amp;C_5.15.1'!$B$2:$G$453,5,FALSE)=F46,"","UPDATED"))</f>
        <v/>
      </c>
      <c r="M46" s="26" t="str">
        <f>IF(H46="NEW","NEW",IF(VLOOKUP(B46,'R&amp;C_5.15.1'!$B$2:$G$453,6,FALSE)=G46,"","UPDATED"))</f>
        <v/>
      </c>
      <c r="N46" s="26" t="str">
        <f>IF(CONCATENATE(Table2[[#This Row],[Check 
Code]],Table2[[#This Row],[Check 
Funct.]],Table2[[#This Row],[Check 
Tech.]],Table2[[#This Row],[Check DROOLS]],Table2[[#This Row],[Check Domain]],Table2[[#This Row],[Check 
Tag]])="","",1)</f>
        <v/>
      </c>
    </row>
    <row r="47" spans="1:14" ht="216.75">
      <c r="A47" s="33" t="s">
        <v>279</v>
      </c>
      <c r="B47" s="28" t="s">
        <v>280</v>
      </c>
      <c r="C47" s="30" t="s">
        <v>43</v>
      </c>
      <c r="D47" s="30" t="s">
        <v>281</v>
      </c>
      <c r="E47" s="28" t="s">
        <v>125</v>
      </c>
      <c r="F47" s="28" t="s">
        <v>126</v>
      </c>
      <c r="G47" s="28" t="s">
        <v>136</v>
      </c>
      <c r="H47" s="26" t="str">
        <f>IFERROR(IF(VLOOKUP(B47,'R&amp;C_5.15.1'!$B$2:$G$453,1,FALSE)=B47,"",),"NEW")</f>
        <v/>
      </c>
      <c r="I47" s="26" t="str">
        <f>IF(H47="NEW","NEW",IF(VLOOKUP(B47,'R&amp;C_5.15.1'!$B$2:$G$453,2,FALSE)=C47,"","UPDATED"))</f>
        <v/>
      </c>
      <c r="J47" s="26" t="str">
        <f>IF(H47="NEW","NEW",IF(VLOOKUP(B47,'R&amp;C_5.15.1'!$B$2:$G$453,3,FALSE)=D47,"","UPDATED"))</f>
        <v/>
      </c>
      <c r="K47" s="26" t="str">
        <f>IF(H47="NEW","NEW",IF(VLOOKUP(B47,'R&amp;C_5.15.1'!$B$2:$G$453,4,FALSE)=E47,"","UPDATED"))</f>
        <v/>
      </c>
      <c r="L47" s="26" t="str">
        <f>IF(H47="NEW","NEW",IF(VLOOKUP(B47,'R&amp;C_5.15.1'!$B$2:$G$453,5,FALSE)=F47,"","UPDATED"))</f>
        <v/>
      </c>
      <c r="M47" s="26" t="str">
        <f>IF(H47="NEW","NEW",IF(VLOOKUP(B47,'R&amp;C_5.15.1'!$B$2:$G$453,6,FALSE)=G47,"","UPDATED"))</f>
        <v/>
      </c>
      <c r="N47" s="26" t="str">
        <f>IF(CONCATENATE(Table2[[#This Row],[Check 
Code]],Table2[[#This Row],[Check 
Funct.]],Table2[[#This Row],[Check 
Tech.]],Table2[[#This Row],[Check DROOLS]],Table2[[#This Row],[Check Domain]],Table2[[#This Row],[Check 
Tag]])="","",1)</f>
        <v/>
      </c>
    </row>
    <row r="48" spans="1:14" ht="63.75">
      <c r="A48" s="33" t="s">
        <v>282</v>
      </c>
      <c r="B48" s="31" t="s">
        <v>283</v>
      </c>
      <c r="C48" s="32" t="s">
        <v>43</v>
      </c>
      <c r="D48" s="32" t="s">
        <v>284</v>
      </c>
      <c r="E48" s="31" t="s">
        <v>131</v>
      </c>
      <c r="F48" s="31" t="s">
        <v>126</v>
      </c>
      <c r="G48" s="31" t="s">
        <v>285</v>
      </c>
      <c r="H48" s="26" t="str">
        <f>IFERROR(IF(VLOOKUP(B48,'R&amp;C_5.15.1'!$B$2:$G$453,1,FALSE)=B48,"",),"NEW")</f>
        <v/>
      </c>
      <c r="I48" s="26" t="str">
        <f>IF(H48="NEW","NEW",IF(VLOOKUP(B48,'R&amp;C_5.15.1'!$B$2:$G$453,2,FALSE)=C48,"","UPDATED"))</f>
        <v/>
      </c>
      <c r="J48" s="26" t="str">
        <f>IF(H48="NEW","NEW",IF(VLOOKUP(B48,'R&amp;C_5.15.1'!$B$2:$G$453,3,FALSE)=D48,"","UPDATED"))</f>
        <v/>
      </c>
      <c r="K48" s="26" t="str">
        <f>IF(H48="NEW","NEW",IF(VLOOKUP(B48,'R&amp;C_5.15.1'!$B$2:$G$453,4,FALSE)=E48,"","UPDATED"))</f>
        <v/>
      </c>
      <c r="L48" s="26" t="str">
        <f>IF(H48="NEW","NEW",IF(VLOOKUP(B48,'R&amp;C_5.15.1'!$B$2:$G$453,5,FALSE)=F48,"","UPDATED"))</f>
        <v/>
      </c>
      <c r="M48" s="26" t="str">
        <f>IF(H48="NEW","NEW",IF(VLOOKUP(B48,'R&amp;C_5.15.1'!$B$2:$G$453,6,FALSE)=G48,"","UPDATED"))</f>
        <v/>
      </c>
      <c r="N48" s="26" t="str">
        <f>IF(CONCATENATE(Table2[[#This Row],[Check 
Code]],Table2[[#This Row],[Check 
Funct.]],Table2[[#This Row],[Check 
Tech.]],Table2[[#This Row],[Check DROOLS]],Table2[[#This Row],[Check Domain]],Table2[[#This Row],[Check 
Tag]])="","",1)</f>
        <v/>
      </c>
    </row>
    <row r="49" spans="1:14" ht="114.75">
      <c r="A49" s="33" t="s">
        <v>286</v>
      </c>
      <c r="B49" s="28" t="s">
        <v>287</v>
      </c>
      <c r="C49" s="30" t="s">
        <v>43</v>
      </c>
      <c r="D49" s="30" t="s">
        <v>288</v>
      </c>
      <c r="E49" s="28" t="s">
        <v>131</v>
      </c>
      <c r="F49" s="28" t="s">
        <v>126</v>
      </c>
      <c r="G49" s="28" t="s">
        <v>170</v>
      </c>
      <c r="H49" s="26" t="str">
        <f>IFERROR(IF(VLOOKUP(B49,'R&amp;C_5.15.1'!$B$2:$G$453,1,FALSE)=B49,"",),"NEW")</f>
        <v/>
      </c>
      <c r="I49" s="26" t="str">
        <f>IF(H49="NEW","NEW",IF(VLOOKUP(B49,'R&amp;C_5.15.1'!$B$2:$G$453,2,FALSE)=C49,"","UPDATED"))</f>
        <v/>
      </c>
      <c r="J49" s="26" t="str">
        <f>IF(H49="NEW","NEW",IF(VLOOKUP(B49,'R&amp;C_5.15.1'!$B$2:$G$453,3,FALSE)=D49,"","UPDATED"))</f>
        <v/>
      </c>
      <c r="K49" s="26" t="str">
        <f>IF(H49="NEW","NEW",IF(VLOOKUP(B49,'R&amp;C_5.15.1'!$B$2:$G$453,4,FALSE)=E49,"","UPDATED"))</f>
        <v/>
      </c>
      <c r="L49" s="26" t="str">
        <f>IF(H49="NEW","NEW",IF(VLOOKUP(B49,'R&amp;C_5.15.1'!$B$2:$G$453,5,FALSE)=F49,"","UPDATED"))</f>
        <v/>
      </c>
      <c r="M49" s="26" t="str">
        <f>IF(H49="NEW","NEW",IF(VLOOKUP(B49,'R&amp;C_5.15.1'!$B$2:$G$453,6,FALSE)=G49,"","UPDATED"))</f>
        <v/>
      </c>
      <c r="N49" s="26" t="str">
        <f>IF(CONCATENATE(Table2[[#This Row],[Check 
Code]],Table2[[#This Row],[Check 
Funct.]],Table2[[#This Row],[Check 
Tech.]],Table2[[#This Row],[Check DROOLS]],Table2[[#This Row],[Check Domain]],Table2[[#This Row],[Check 
Tag]])="","",1)</f>
        <v/>
      </c>
    </row>
    <row r="50" spans="1:14" ht="76.5">
      <c r="A50" s="33" t="s">
        <v>289</v>
      </c>
      <c r="B50" s="31" t="s">
        <v>290</v>
      </c>
      <c r="C50" s="32" t="s">
        <v>43</v>
      </c>
      <c r="D50" s="32" t="s">
        <v>291</v>
      </c>
      <c r="E50" s="31" t="s">
        <v>131</v>
      </c>
      <c r="F50" s="31" t="s">
        <v>126</v>
      </c>
      <c r="G50" s="31" t="s">
        <v>292</v>
      </c>
      <c r="H50" s="26" t="str">
        <f>IFERROR(IF(VLOOKUP(B50,'R&amp;C_5.15.1'!$B$2:$G$453,1,FALSE)=B50,"",),"NEW")</f>
        <v/>
      </c>
      <c r="I50" s="26" t="str">
        <f>IF(H50="NEW","NEW",IF(VLOOKUP(B50,'R&amp;C_5.15.1'!$B$2:$G$453,2,FALSE)=C50,"","UPDATED"))</f>
        <v/>
      </c>
      <c r="J50" s="26" t="str">
        <f>IF(H50="NEW","NEW",IF(VLOOKUP(B50,'R&amp;C_5.15.1'!$B$2:$G$453,3,FALSE)=D50,"","UPDATED"))</f>
        <v/>
      </c>
      <c r="K50" s="26" t="str">
        <f>IF(H50="NEW","NEW",IF(VLOOKUP(B50,'R&amp;C_5.15.1'!$B$2:$G$453,4,FALSE)=E50,"","UPDATED"))</f>
        <v/>
      </c>
      <c r="L50" s="26" t="str">
        <f>IF(H50="NEW","NEW",IF(VLOOKUP(B50,'R&amp;C_5.15.1'!$B$2:$G$453,5,FALSE)=F50,"","UPDATED"))</f>
        <v/>
      </c>
      <c r="M50" s="26" t="str">
        <f>IF(H50="NEW","NEW",IF(VLOOKUP(B50,'R&amp;C_5.15.1'!$B$2:$G$453,6,FALSE)=G50,"","UPDATED"))</f>
        <v/>
      </c>
      <c r="N50" s="26" t="str">
        <f>IF(CONCATENATE(Table2[[#This Row],[Check 
Code]],Table2[[#This Row],[Check 
Funct.]],Table2[[#This Row],[Check 
Tech.]],Table2[[#This Row],[Check DROOLS]],Table2[[#This Row],[Check Domain]],Table2[[#This Row],[Check 
Tag]])="","",1)</f>
        <v/>
      </c>
    </row>
    <row r="51" spans="1:14" ht="127.5">
      <c r="A51" s="33" t="s">
        <v>293</v>
      </c>
      <c r="B51" s="28" t="s">
        <v>294</v>
      </c>
      <c r="C51" s="30" t="s">
        <v>43</v>
      </c>
      <c r="D51" s="30" t="s">
        <v>295</v>
      </c>
      <c r="E51" s="28" t="s">
        <v>131</v>
      </c>
      <c r="F51" s="28" t="s">
        <v>126</v>
      </c>
      <c r="G51" s="28" t="s">
        <v>170</v>
      </c>
      <c r="H51" s="26" t="str">
        <f>IFERROR(IF(VLOOKUP(B51,'R&amp;C_5.15.1'!$B$2:$G$453,1,FALSE)=B51,"",),"NEW")</f>
        <v/>
      </c>
      <c r="I51" s="26" t="str">
        <f>IF(H51="NEW","NEW",IF(VLOOKUP(B51,'R&amp;C_5.15.1'!$B$2:$G$453,2,FALSE)=C51,"","UPDATED"))</f>
        <v/>
      </c>
      <c r="J51" s="26" t="str">
        <f>IF(H51="NEW","NEW",IF(VLOOKUP(B51,'R&amp;C_5.15.1'!$B$2:$G$453,3,FALSE)=D51,"","UPDATED"))</f>
        <v/>
      </c>
      <c r="K51" s="26" t="str">
        <f>IF(H51="NEW","NEW",IF(VLOOKUP(B51,'R&amp;C_5.15.1'!$B$2:$G$453,4,FALSE)=E51,"","UPDATED"))</f>
        <v/>
      </c>
      <c r="L51" s="26" t="str">
        <f>IF(H51="NEW","NEW",IF(VLOOKUP(B51,'R&amp;C_5.15.1'!$B$2:$G$453,5,FALSE)=F51,"","UPDATED"))</f>
        <v/>
      </c>
      <c r="M51" s="26" t="str">
        <f>IF(H51="NEW","NEW",IF(VLOOKUP(B51,'R&amp;C_5.15.1'!$B$2:$G$453,6,FALSE)=G51,"","UPDATED"))</f>
        <v/>
      </c>
      <c r="N51" s="26" t="str">
        <f>IF(CONCATENATE(Table2[[#This Row],[Check 
Code]],Table2[[#This Row],[Check 
Funct.]],Table2[[#This Row],[Check 
Tech.]],Table2[[#This Row],[Check DROOLS]],Table2[[#This Row],[Check Domain]],Table2[[#This Row],[Check 
Tag]])="","",1)</f>
        <v/>
      </c>
    </row>
    <row r="52" spans="1:14" ht="89.25">
      <c r="A52" s="33" t="s">
        <v>296</v>
      </c>
      <c r="B52" s="31" t="s">
        <v>297</v>
      </c>
      <c r="C52" s="32" t="s">
        <v>43</v>
      </c>
      <c r="D52" s="32" t="s">
        <v>298</v>
      </c>
      <c r="E52" s="31" t="s">
        <v>131</v>
      </c>
      <c r="F52" s="31" t="s">
        <v>126</v>
      </c>
      <c r="G52" s="31" t="s">
        <v>136</v>
      </c>
      <c r="H52" s="26" t="str">
        <f>IFERROR(IF(VLOOKUP(B52,'R&amp;C_5.15.1'!$B$2:$G$453,1,FALSE)=B52,"",),"NEW")</f>
        <v/>
      </c>
      <c r="I52" s="26" t="str">
        <f>IF(H52="NEW","NEW",IF(VLOOKUP(B52,'R&amp;C_5.15.1'!$B$2:$G$453,2,FALSE)=C52,"","UPDATED"))</f>
        <v/>
      </c>
      <c r="J52" s="26" t="str">
        <f>IF(H52="NEW","NEW",IF(VLOOKUP(B52,'R&amp;C_5.15.1'!$B$2:$G$453,3,FALSE)=D52,"","UPDATED"))</f>
        <v/>
      </c>
      <c r="K52" s="26" t="str">
        <f>IF(H52="NEW","NEW",IF(VLOOKUP(B52,'R&amp;C_5.15.1'!$B$2:$G$453,4,FALSE)=E52,"","UPDATED"))</f>
        <v/>
      </c>
      <c r="L52" s="26" t="str">
        <f>IF(H52="NEW","NEW",IF(VLOOKUP(B52,'R&amp;C_5.15.1'!$B$2:$G$453,5,FALSE)=F52,"","UPDATED"))</f>
        <v/>
      </c>
      <c r="M52" s="26" t="str">
        <f>IF(H52="NEW","NEW",IF(VLOOKUP(B52,'R&amp;C_5.15.1'!$B$2:$G$453,6,FALSE)=G52,"","UPDATED"))</f>
        <v/>
      </c>
      <c r="N52" s="26" t="str">
        <f>IF(CONCATENATE(Table2[[#This Row],[Check 
Code]],Table2[[#This Row],[Check 
Funct.]],Table2[[#This Row],[Check 
Tech.]],Table2[[#This Row],[Check DROOLS]],Table2[[#This Row],[Check Domain]],Table2[[#This Row],[Check 
Tag]])="","",1)</f>
        <v/>
      </c>
    </row>
    <row r="53" spans="1:14" ht="89.25">
      <c r="A53" s="33" t="s">
        <v>299</v>
      </c>
      <c r="B53" s="28" t="s">
        <v>300</v>
      </c>
      <c r="C53" s="30" t="s">
        <v>43</v>
      </c>
      <c r="D53" s="30" t="s">
        <v>301</v>
      </c>
      <c r="E53" s="28" t="s">
        <v>131</v>
      </c>
      <c r="F53" s="28" t="s">
        <v>126</v>
      </c>
      <c r="G53" s="28" t="s">
        <v>136</v>
      </c>
      <c r="H53" s="26" t="str">
        <f>IFERROR(IF(VLOOKUP(B53,'R&amp;C_5.15.1'!$B$2:$G$453,1,FALSE)=B53,"",),"NEW")</f>
        <v/>
      </c>
      <c r="I53" s="26" t="str">
        <f>IF(H53="NEW","NEW",IF(VLOOKUP(B53,'R&amp;C_5.15.1'!$B$2:$G$453,2,FALSE)=C53,"","UPDATED"))</f>
        <v/>
      </c>
      <c r="J53" s="26" t="str">
        <f>IF(H53="NEW","NEW",IF(VLOOKUP(B53,'R&amp;C_5.15.1'!$B$2:$G$453,3,FALSE)=D53,"","UPDATED"))</f>
        <v/>
      </c>
      <c r="K53" s="26" t="str">
        <f>IF(H53="NEW","NEW",IF(VLOOKUP(B53,'R&amp;C_5.15.1'!$B$2:$G$453,4,FALSE)=E53,"","UPDATED"))</f>
        <v/>
      </c>
      <c r="L53" s="26" t="str">
        <f>IF(H53="NEW","NEW",IF(VLOOKUP(B53,'R&amp;C_5.15.1'!$B$2:$G$453,5,FALSE)=F53,"","UPDATED"))</f>
        <v/>
      </c>
      <c r="M53" s="26" t="str">
        <f>IF(H53="NEW","NEW",IF(VLOOKUP(B53,'R&amp;C_5.15.1'!$B$2:$G$453,6,FALSE)=G53,"","UPDATED"))</f>
        <v/>
      </c>
      <c r="N53" s="26" t="str">
        <f>IF(CONCATENATE(Table2[[#This Row],[Check 
Code]],Table2[[#This Row],[Check 
Funct.]],Table2[[#This Row],[Check 
Tech.]],Table2[[#This Row],[Check DROOLS]],Table2[[#This Row],[Check Domain]],Table2[[#This Row],[Check 
Tag]])="","",1)</f>
        <v/>
      </c>
    </row>
    <row r="54" spans="1:14" ht="114.75">
      <c r="A54" s="33" t="s">
        <v>302</v>
      </c>
      <c r="B54" s="31" t="s">
        <v>303</v>
      </c>
      <c r="C54" s="32" t="s">
        <v>43</v>
      </c>
      <c r="D54" s="32" t="s">
        <v>304</v>
      </c>
      <c r="E54" s="31" t="s">
        <v>131</v>
      </c>
      <c r="F54" s="31" t="s">
        <v>126</v>
      </c>
      <c r="G54" s="31" t="s">
        <v>230</v>
      </c>
      <c r="H54" s="26" t="str">
        <f>IFERROR(IF(VLOOKUP(B54,'R&amp;C_5.15.1'!$B$2:$G$453,1,FALSE)=B54,"",),"NEW")</f>
        <v/>
      </c>
      <c r="I54" s="26" t="str">
        <f>IF(H54="NEW","NEW",IF(VLOOKUP(B54,'R&amp;C_5.15.1'!$B$2:$G$453,2,FALSE)=C54,"","UPDATED"))</f>
        <v/>
      </c>
      <c r="J54" s="26" t="str">
        <f>IF(H54="NEW","NEW",IF(VLOOKUP(B54,'R&amp;C_5.15.1'!$B$2:$G$453,3,FALSE)=D54,"","UPDATED"))</f>
        <v/>
      </c>
      <c r="K54" s="26" t="str">
        <f>IF(H54="NEW","NEW",IF(VLOOKUP(B54,'R&amp;C_5.15.1'!$B$2:$G$453,4,FALSE)=E54,"","UPDATED"))</f>
        <v/>
      </c>
      <c r="L54" s="26" t="str">
        <f>IF(H54="NEW","NEW",IF(VLOOKUP(B54,'R&amp;C_5.15.1'!$B$2:$G$453,5,FALSE)=F54,"","UPDATED"))</f>
        <v/>
      </c>
      <c r="M54" s="26" t="str">
        <f>IF(H54="NEW","NEW",IF(VLOOKUP(B54,'R&amp;C_5.15.1'!$B$2:$G$453,6,FALSE)=G54,"","UPDATED"))</f>
        <v/>
      </c>
      <c r="N54" s="26" t="str">
        <f>IF(CONCATENATE(Table2[[#This Row],[Check 
Code]],Table2[[#This Row],[Check 
Funct.]],Table2[[#This Row],[Check 
Tech.]],Table2[[#This Row],[Check DROOLS]],Table2[[#This Row],[Check Domain]],Table2[[#This Row],[Check 
Tag]])="","",1)</f>
        <v/>
      </c>
    </row>
    <row r="55" spans="1:14" ht="127.5">
      <c r="A55" s="33" t="s">
        <v>305</v>
      </c>
      <c r="B55" s="28" t="s">
        <v>306</v>
      </c>
      <c r="C55" s="30" t="s">
        <v>43</v>
      </c>
      <c r="D55" s="30" t="s">
        <v>307</v>
      </c>
      <c r="E55" s="28" t="s">
        <v>131</v>
      </c>
      <c r="F55" s="28" t="s">
        <v>126</v>
      </c>
      <c r="G55" s="28" t="s">
        <v>216</v>
      </c>
      <c r="H55" s="26" t="str">
        <f>IFERROR(IF(VLOOKUP(B55,'R&amp;C_5.15.1'!$B$2:$G$453,1,FALSE)=B55,"",),"NEW")</f>
        <v/>
      </c>
      <c r="I55" s="26" t="str">
        <f>IF(H55="NEW","NEW",IF(VLOOKUP(B55,'R&amp;C_5.15.1'!$B$2:$G$453,2,FALSE)=C55,"","UPDATED"))</f>
        <v/>
      </c>
      <c r="J55" s="26" t="str">
        <f>IF(H55="NEW","NEW",IF(VLOOKUP(B55,'R&amp;C_5.15.1'!$B$2:$G$453,3,FALSE)=D55,"","UPDATED"))</f>
        <v/>
      </c>
      <c r="K55" s="26" t="str">
        <f>IF(H55="NEW","NEW",IF(VLOOKUP(B55,'R&amp;C_5.15.1'!$B$2:$G$453,4,FALSE)=E55,"","UPDATED"))</f>
        <v/>
      </c>
      <c r="L55" s="26" t="str">
        <f>IF(H55="NEW","NEW",IF(VLOOKUP(B55,'R&amp;C_5.15.1'!$B$2:$G$453,5,FALSE)=F55,"","UPDATED"))</f>
        <v/>
      </c>
      <c r="M55" s="26" t="str">
        <f>IF(H55="NEW","NEW",IF(VLOOKUP(B55,'R&amp;C_5.15.1'!$B$2:$G$453,6,FALSE)=G55,"","UPDATED"))</f>
        <v/>
      </c>
      <c r="N55" s="26" t="str">
        <f>IF(CONCATENATE(Table2[[#This Row],[Check 
Code]],Table2[[#This Row],[Check 
Funct.]],Table2[[#This Row],[Check 
Tech.]],Table2[[#This Row],[Check DROOLS]],Table2[[#This Row],[Check Domain]],Table2[[#This Row],[Check 
Tag]])="","",1)</f>
        <v/>
      </c>
    </row>
    <row r="56" spans="1:14" ht="178.5">
      <c r="A56" s="33" t="s">
        <v>308</v>
      </c>
      <c r="B56" s="31" t="s">
        <v>309</v>
      </c>
      <c r="C56" s="32" t="s">
        <v>43</v>
      </c>
      <c r="D56" s="32" t="s">
        <v>310</v>
      </c>
      <c r="E56" s="31" t="s">
        <v>131</v>
      </c>
      <c r="F56" s="31" t="s">
        <v>126</v>
      </c>
      <c r="G56" s="31" t="s">
        <v>216</v>
      </c>
      <c r="H56" s="26" t="str">
        <f>IFERROR(IF(VLOOKUP(B56,'R&amp;C_5.15.1'!$B$2:$G$453,1,FALSE)=B56,"",),"NEW")</f>
        <v/>
      </c>
      <c r="I56" s="26" t="str">
        <f>IF(H56="NEW","NEW",IF(VLOOKUP(B56,'R&amp;C_5.15.1'!$B$2:$G$453,2,FALSE)=C56,"","UPDATED"))</f>
        <v/>
      </c>
      <c r="J56" s="26" t="str">
        <f>IF(H56="NEW","NEW",IF(VLOOKUP(B56,'R&amp;C_5.15.1'!$B$2:$G$453,3,FALSE)=D56,"","UPDATED"))</f>
        <v/>
      </c>
      <c r="K56" s="26" t="str">
        <f>IF(H56="NEW","NEW",IF(VLOOKUP(B56,'R&amp;C_5.15.1'!$B$2:$G$453,4,FALSE)=E56,"","UPDATED"))</f>
        <v/>
      </c>
      <c r="L56" s="26" t="str">
        <f>IF(H56="NEW","NEW",IF(VLOOKUP(B56,'R&amp;C_5.15.1'!$B$2:$G$453,5,FALSE)=F56,"","UPDATED"))</f>
        <v/>
      </c>
      <c r="M56" s="26" t="str">
        <f>IF(H56="NEW","NEW",IF(VLOOKUP(B56,'R&amp;C_5.15.1'!$B$2:$G$453,6,FALSE)=G56,"","UPDATED"))</f>
        <v/>
      </c>
      <c r="N56" s="26" t="str">
        <f>IF(CONCATENATE(Table2[[#This Row],[Check 
Code]],Table2[[#This Row],[Check 
Funct.]],Table2[[#This Row],[Check 
Tech.]],Table2[[#This Row],[Check DROOLS]],Table2[[#This Row],[Check Domain]],Table2[[#This Row],[Check 
Tag]])="","",1)</f>
        <v/>
      </c>
    </row>
    <row r="57" spans="1:14" ht="102">
      <c r="A57" s="33" t="s">
        <v>311</v>
      </c>
      <c r="B57" s="28" t="s">
        <v>312</v>
      </c>
      <c r="C57" s="30" t="s">
        <v>43</v>
      </c>
      <c r="D57" s="30" t="s">
        <v>313</v>
      </c>
      <c r="E57" s="28" t="s">
        <v>131</v>
      </c>
      <c r="F57" s="28" t="s">
        <v>126</v>
      </c>
      <c r="G57" s="28" t="s">
        <v>136</v>
      </c>
      <c r="H57" s="26" t="str">
        <f>IFERROR(IF(VLOOKUP(B57,'R&amp;C_5.15.1'!$B$2:$G$453,1,FALSE)=B57,"",),"NEW")</f>
        <v/>
      </c>
      <c r="I57" s="26" t="str">
        <f>IF(H57="NEW","NEW",IF(VLOOKUP(B57,'R&amp;C_5.15.1'!$B$2:$G$453,2,FALSE)=C57,"","UPDATED"))</f>
        <v/>
      </c>
      <c r="J57" s="26" t="str">
        <f>IF(H57="NEW","NEW",IF(VLOOKUP(B57,'R&amp;C_5.15.1'!$B$2:$G$453,3,FALSE)=D57,"","UPDATED"))</f>
        <v/>
      </c>
      <c r="K57" s="26" t="str">
        <f>IF(H57="NEW","NEW",IF(VLOOKUP(B57,'R&amp;C_5.15.1'!$B$2:$G$453,4,FALSE)=E57,"","UPDATED"))</f>
        <v/>
      </c>
      <c r="L57" s="26" t="str">
        <f>IF(H57="NEW","NEW",IF(VLOOKUP(B57,'R&amp;C_5.15.1'!$B$2:$G$453,5,FALSE)=F57,"","UPDATED"))</f>
        <v/>
      </c>
      <c r="M57" s="26" t="str">
        <f>IF(H57="NEW","NEW",IF(VLOOKUP(B57,'R&amp;C_5.15.1'!$B$2:$G$453,6,FALSE)=G57,"","UPDATED"))</f>
        <v/>
      </c>
      <c r="N57" s="26" t="str">
        <f>IF(CONCATENATE(Table2[[#This Row],[Check 
Code]],Table2[[#This Row],[Check 
Funct.]],Table2[[#This Row],[Check 
Tech.]],Table2[[#This Row],[Check DROOLS]],Table2[[#This Row],[Check Domain]],Table2[[#This Row],[Check 
Tag]])="","",1)</f>
        <v/>
      </c>
    </row>
    <row r="58" spans="1:14" ht="102">
      <c r="A58" s="33" t="s">
        <v>314</v>
      </c>
      <c r="B58" s="31" t="s">
        <v>315</v>
      </c>
      <c r="C58" s="32" t="s">
        <v>43</v>
      </c>
      <c r="D58" s="32" t="s">
        <v>316</v>
      </c>
      <c r="E58" s="31" t="s">
        <v>131</v>
      </c>
      <c r="F58" s="31" t="s">
        <v>126</v>
      </c>
      <c r="G58" s="31" t="s">
        <v>136</v>
      </c>
      <c r="H58" s="26" t="str">
        <f>IFERROR(IF(VLOOKUP(B58,'R&amp;C_5.15.1'!$B$2:$G$453,1,FALSE)=B58,"",),"NEW")</f>
        <v/>
      </c>
      <c r="I58" s="26" t="str">
        <f>IF(H58="NEW","NEW",IF(VLOOKUP(B58,'R&amp;C_5.15.1'!$B$2:$G$453,2,FALSE)=C58,"","UPDATED"))</f>
        <v/>
      </c>
      <c r="J58" s="26" t="str">
        <f>IF(H58="NEW","NEW",IF(VLOOKUP(B58,'R&amp;C_5.15.1'!$B$2:$G$453,3,FALSE)=D58,"","UPDATED"))</f>
        <v/>
      </c>
      <c r="K58" s="26" t="str">
        <f>IF(H58="NEW","NEW",IF(VLOOKUP(B58,'R&amp;C_5.15.1'!$B$2:$G$453,4,FALSE)=E58,"","UPDATED"))</f>
        <v/>
      </c>
      <c r="L58" s="26" t="str">
        <f>IF(H58="NEW","NEW",IF(VLOOKUP(B58,'R&amp;C_5.15.1'!$B$2:$G$453,5,FALSE)=F58,"","UPDATED"))</f>
        <v/>
      </c>
      <c r="M58" s="26" t="str">
        <f>IF(H58="NEW","NEW",IF(VLOOKUP(B58,'R&amp;C_5.15.1'!$B$2:$G$453,6,FALSE)=G58,"","UPDATED"))</f>
        <v/>
      </c>
      <c r="N58" s="26" t="str">
        <f>IF(CONCATENATE(Table2[[#This Row],[Check 
Code]],Table2[[#This Row],[Check 
Funct.]],Table2[[#This Row],[Check 
Tech.]],Table2[[#This Row],[Check DROOLS]],Table2[[#This Row],[Check Domain]],Table2[[#This Row],[Check 
Tag]])="","",1)</f>
        <v/>
      </c>
    </row>
    <row r="59" spans="1:14" ht="102">
      <c r="A59" s="33" t="s">
        <v>317</v>
      </c>
      <c r="B59" s="28" t="s">
        <v>318</v>
      </c>
      <c r="C59" s="30" t="s">
        <v>43</v>
      </c>
      <c r="D59" s="30" t="s">
        <v>319</v>
      </c>
      <c r="E59" s="28" t="s">
        <v>131</v>
      </c>
      <c r="F59" s="28" t="s">
        <v>126</v>
      </c>
      <c r="G59" s="28" t="s">
        <v>234</v>
      </c>
      <c r="H59" s="26" t="str">
        <f>IFERROR(IF(VLOOKUP(B59,'R&amp;C_5.15.1'!$B$2:$G$453,1,FALSE)=B59,"",),"NEW")</f>
        <v/>
      </c>
      <c r="I59" s="26" t="str">
        <f>IF(H59="NEW","NEW",IF(VLOOKUP(B59,'R&amp;C_5.15.1'!$B$2:$G$453,2,FALSE)=C59,"","UPDATED"))</f>
        <v/>
      </c>
      <c r="J59" s="26" t="str">
        <f>IF(H59="NEW","NEW",IF(VLOOKUP(B59,'R&amp;C_5.15.1'!$B$2:$G$453,3,FALSE)=D59,"","UPDATED"))</f>
        <v/>
      </c>
      <c r="K59" s="26" t="str">
        <f>IF(H59="NEW","NEW",IF(VLOOKUP(B59,'R&amp;C_5.15.1'!$B$2:$G$453,4,FALSE)=E59,"","UPDATED"))</f>
        <v/>
      </c>
      <c r="L59" s="26" t="str">
        <f>IF(H59="NEW","NEW",IF(VLOOKUP(B59,'R&amp;C_5.15.1'!$B$2:$G$453,5,FALSE)=F59,"","UPDATED"))</f>
        <v/>
      </c>
      <c r="M59" s="26" t="str">
        <f>IF(H59="NEW","NEW",IF(VLOOKUP(B59,'R&amp;C_5.15.1'!$B$2:$G$453,6,FALSE)=G59,"","UPDATED"))</f>
        <v/>
      </c>
      <c r="N59" s="26" t="str">
        <f>IF(CONCATENATE(Table2[[#This Row],[Check 
Code]],Table2[[#This Row],[Check 
Funct.]],Table2[[#This Row],[Check 
Tech.]],Table2[[#This Row],[Check DROOLS]],Table2[[#This Row],[Check Domain]],Table2[[#This Row],[Check 
Tag]])="","",1)</f>
        <v/>
      </c>
    </row>
    <row r="60" spans="1:14" ht="127.5">
      <c r="A60" s="33" t="s">
        <v>320</v>
      </c>
      <c r="B60" s="31" t="s">
        <v>321</v>
      </c>
      <c r="C60" s="32" t="s">
        <v>43</v>
      </c>
      <c r="D60" s="32" t="s">
        <v>322</v>
      </c>
      <c r="E60" s="31" t="s">
        <v>131</v>
      </c>
      <c r="F60" s="31" t="s">
        <v>126</v>
      </c>
      <c r="G60" s="31" t="s">
        <v>230</v>
      </c>
      <c r="H60" s="26" t="str">
        <f>IFERROR(IF(VLOOKUP(B60,'R&amp;C_5.15.1'!$B$2:$G$453,1,FALSE)=B60,"",),"NEW")</f>
        <v/>
      </c>
      <c r="I60" s="26" t="str">
        <f>IF(H60="NEW","NEW",IF(VLOOKUP(B60,'R&amp;C_5.15.1'!$B$2:$G$453,2,FALSE)=C60,"","UPDATED"))</f>
        <v/>
      </c>
      <c r="J60" s="26" t="str">
        <f>IF(H60="NEW","NEW",IF(VLOOKUP(B60,'R&amp;C_5.15.1'!$B$2:$G$453,3,FALSE)=D60,"","UPDATED"))</f>
        <v/>
      </c>
      <c r="K60" s="26" t="str">
        <f>IF(H60="NEW","NEW",IF(VLOOKUP(B60,'R&amp;C_5.15.1'!$B$2:$G$453,4,FALSE)=E60,"","UPDATED"))</f>
        <v/>
      </c>
      <c r="L60" s="26" t="str">
        <f>IF(H60="NEW","NEW",IF(VLOOKUP(B60,'R&amp;C_5.15.1'!$B$2:$G$453,5,FALSE)=F60,"","UPDATED"))</f>
        <v/>
      </c>
      <c r="M60" s="26" t="str">
        <f>IF(H60="NEW","NEW",IF(VLOOKUP(B60,'R&amp;C_5.15.1'!$B$2:$G$453,6,FALSE)=G60,"","UPDATED"))</f>
        <v/>
      </c>
      <c r="N60" s="26" t="str">
        <f>IF(CONCATENATE(Table2[[#This Row],[Check 
Code]],Table2[[#This Row],[Check 
Funct.]],Table2[[#This Row],[Check 
Tech.]],Table2[[#This Row],[Check DROOLS]],Table2[[#This Row],[Check Domain]],Table2[[#This Row],[Check 
Tag]])="","",1)</f>
        <v/>
      </c>
    </row>
    <row r="61" spans="1:14" ht="38.25">
      <c r="A61" s="33" t="s">
        <v>323</v>
      </c>
      <c r="B61" s="28" t="s">
        <v>324</v>
      </c>
      <c r="C61" s="30" t="s">
        <v>43</v>
      </c>
      <c r="D61" s="30" t="s">
        <v>325</v>
      </c>
      <c r="E61" s="28" t="s">
        <v>125</v>
      </c>
      <c r="F61" s="28" t="s">
        <v>126</v>
      </c>
      <c r="G61" s="28" t="s">
        <v>268</v>
      </c>
      <c r="H61" s="26" t="str">
        <f>IFERROR(IF(VLOOKUP(B61,'R&amp;C_5.15.1'!$B$2:$G$453,1,FALSE)=B61,"",),"NEW")</f>
        <v/>
      </c>
      <c r="I61" s="26" t="str">
        <f>IF(H61="NEW","NEW",IF(VLOOKUP(B61,'R&amp;C_5.15.1'!$B$2:$G$453,2,FALSE)=C61,"","UPDATED"))</f>
        <v/>
      </c>
      <c r="J61" s="26" t="str">
        <f>IF(H61="NEW","NEW",IF(VLOOKUP(B61,'R&amp;C_5.15.1'!$B$2:$G$453,3,FALSE)=D61,"","UPDATED"))</f>
        <v/>
      </c>
      <c r="K61" s="26" t="str">
        <f>IF(H61="NEW","NEW",IF(VLOOKUP(B61,'R&amp;C_5.15.1'!$B$2:$G$453,4,FALSE)=E61,"","UPDATED"))</f>
        <v/>
      </c>
      <c r="L61" s="26" t="str">
        <f>IF(H61="NEW","NEW",IF(VLOOKUP(B61,'R&amp;C_5.15.1'!$B$2:$G$453,5,FALSE)=F61,"","UPDATED"))</f>
        <v/>
      </c>
      <c r="M61" s="26" t="str">
        <f>IF(H61="NEW","NEW",IF(VLOOKUP(B61,'R&amp;C_5.15.1'!$B$2:$G$453,6,FALSE)=G61,"","UPDATED"))</f>
        <v/>
      </c>
      <c r="N61" s="26" t="str">
        <f>IF(CONCATENATE(Table2[[#This Row],[Check 
Code]],Table2[[#This Row],[Check 
Funct.]],Table2[[#This Row],[Check 
Tech.]],Table2[[#This Row],[Check DROOLS]],Table2[[#This Row],[Check Domain]],Table2[[#This Row],[Check 
Tag]])="","",1)</f>
        <v/>
      </c>
    </row>
    <row r="62" spans="1:14" ht="38.25">
      <c r="A62" s="33" t="s">
        <v>326</v>
      </c>
      <c r="B62" s="31" t="s">
        <v>327</v>
      </c>
      <c r="C62" s="32" t="s">
        <v>43</v>
      </c>
      <c r="D62" s="32" t="s">
        <v>328</v>
      </c>
      <c r="E62" s="31" t="s">
        <v>125</v>
      </c>
      <c r="F62" s="31" t="s">
        <v>126</v>
      </c>
      <c r="G62" s="31" t="s">
        <v>329</v>
      </c>
      <c r="H62" s="26" t="str">
        <f>IFERROR(IF(VLOOKUP(B62,'R&amp;C_5.15.1'!$B$2:$G$453,1,FALSE)=B62,"",),"NEW")</f>
        <v/>
      </c>
      <c r="I62" s="26" t="str">
        <f>IF(H62="NEW","NEW",IF(VLOOKUP(B62,'R&amp;C_5.15.1'!$B$2:$G$453,2,FALSE)=C62,"","UPDATED"))</f>
        <v/>
      </c>
      <c r="J62" s="26" t="str">
        <f>IF(H62="NEW","NEW",IF(VLOOKUP(B62,'R&amp;C_5.15.1'!$B$2:$G$453,3,FALSE)=D62,"","UPDATED"))</f>
        <v/>
      </c>
      <c r="K62" s="26" t="str">
        <f>IF(H62="NEW","NEW",IF(VLOOKUP(B62,'R&amp;C_5.15.1'!$B$2:$G$453,4,FALSE)=E62,"","UPDATED"))</f>
        <v/>
      </c>
      <c r="L62" s="26" t="str">
        <f>IF(H62="NEW","NEW",IF(VLOOKUP(B62,'R&amp;C_5.15.1'!$B$2:$G$453,5,FALSE)=F62,"","UPDATED"))</f>
        <v/>
      </c>
      <c r="M62" s="26" t="str">
        <f>IF(H62="NEW","NEW",IF(VLOOKUP(B62,'R&amp;C_5.15.1'!$B$2:$G$453,6,FALSE)=G62,"","UPDATED"))</f>
        <v/>
      </c>
      <c r="N62" s="26" t="str">
        <f>IF(CONCATENATE(Table2[[#This Row],[Check 
Code]],Table2[[#This Row],[Check 
Funct.]],Table2[[#This Row],[Check 
Tech.]],Table2[[#This Row],[Check DROOLS]],Table2[[#This Row],[Check Domain]],Table2[[#This Row],[Check 
Tag]])="","",1)</f>
        <v/>
      </c>
    </row>
    <row r="63" spans="1:14" ht="38.25">
      <c r="A63" s="33" t="s">
        <v>330</v>
      </c>
      <c r="B63" s="28" t="s">
        <v>331</v>
      </c>
      <c r="C63" s="30" t="s">
        <v>43</v>
      </c>
      <c r="D63" s="30" t="s">
        <v>332</v>
      </c>
      <c r="E63" s="28" t="s">
        <v>131</v>
      </c>
      <c r="F63" s="28" t="s">
        <v>126</v>
      </c>
      <c r="G63" s="28" t="s">
        <v>333</v>
      </c>
      <c r="H63" s="26" t="str">
        <f>IFERROR(IF(VLOOKUP(B63,'R&amp;C_5.15.1'!$B$2:$G$453,1,FALSE)=B63,"",),"NEW")</f>
        <v/>
      </c>
      <c r="I63" s="26" t="str">
        <f>IF(H63="NEW","NEW",IF(VLOOKUP(B63,'R&amp;C_5.15.1'!$B$2:$G$453,2,FALSE)=C63,"","UPDATED"))</f>
        <v/>
      </c>
      <c r="J63" s="26" t="str">
        <f>IF(H63="NEW","NEW",IF(VLOOKUP(B63,'R&amp;C_5.15.1'!$B$2:$G$453,3,FALSE)=D63,"","UPDATED"))</f>
        <v/>
      </c>
      <c r="K63" s="26" t="str">
        <f>IF(H63="NEW","NEW",IF(VLOOKUP(B63,'R&amp;C_5.15.1'!$B$2:$G$453,4,FALSE)=E63,"","UPDATED"))</f>
        <v/>
      </c>
      <c r="L63" s="26" t="str">
        <f>IF(H63="NEW","NEW",IF(VLOOKUP(B63,'R&amp;C_5.15.1'!$B$2:$G$453,5,FALSE)=F63,"","UPDATED"))</f>
        <v/>
      </c>
      <c r="M63" s="26" t="str">
        <f>IF(H63="NEW","NEW",IF(VLOOKUP(B63,'R&amp;C_5.15.1'!$B$2:$G$453,6,FALSE)=G63,"","UPDATED"))</f>
        <v/>
      </c>
      <c r="N63" s="26" t="str">
        <f>IF(CONCATENATE(Table2[[#This Row],[Check 
Code]],Table2[[#This Row],[Check 
Funct.]],Table2[[#This Row],[Check 
Tech.]],Table2[[#This Row],[Check DROOLS]],Table2[[#This Row],[Check Domain]],Table2[[#This Row],[Check 
Tag]])="","",1)</f>
        <v/>
      </c>
    </row>
    <row r="64" spans="1:14" ht="38.25">
      <c r="A64" s="33" t="s">
        <v>334</v>
      </c>
      <c r="B64" s="31" t="s">
        <v>335</v>
      </c>
      <c r="C64" s="32" t="s">
        <v>43</v>
      </c>
      <c r="D64" s="32" t="s">
        <v>336</v>
      </c>
      <c r="E64" s="31" t="s">
        <v>131</v>
      </c>
      <c r="F64" s="31" t="s">
        <v>126</v>
      </c>
      <c r="G64" s="31" t="s">
        <v>337</v>
      </c>
      <c r="H64" s="26" t="str">
        <f>IFERROR(IF(VLOOKUP(B64,'R&amp;C_5.15.1'!$B$2:$G$453,1,FALSE)=B64,"",),"NEW")</f>
        <v/>
      </c>
      <c r="I64" s="26" t="str">
        <f>IF(H64="NEW","NEW",IF(VLOOKUP(B64,'R&amp;C_5.15.1'!$B$2:$G$453,2,FALSE)=C64,"","UPDATED"))</f>
        <v/>
      </c>
      <c r="J64" s="26" t="str">
        <f>IF(H64="NEW","NEW",IF(VLOOKUP(B64,'R&amp;C_5.15.1'!$B$2:$G$453,3,FALSE)=D64,"","UPDATED"))</f>
        <v/>
      </c>
      <c r="K64" s="26" t="str">
        <f>IF(H64="NEW","NEW",IF(VLOOKUP(B64,'R&amp;C_5.15.1'!$B$2:$G$453,4,FALSE)=E64,"","UPDATED"))</f>
        <v/>
      </c>
      <c r="L64" s="26" t="str">
        <f>IF(H64="NEW","NEW",IF(VLOOKUP(B64,'R&amp;C_5.15.1'!$B$2:$G$453,5,FALSE)=F64,"","UPDATED"))</f>
        <v/>
      </c>
      <c r="M64" s="26" t="str">
        <f>IF(H64="NEW","NEW",IF(VLOOKUP(B64,'R&amp;C_5.15.1'!$B$2:$G$453,6,FALSE)=G64,"","UPDATED"))</f>
        <v/>
      </c>
      <c r="N64" s="26" t="str">
        <f>IF(CONCATENATE(Table2[[#This Row],[Check 
Code]],Table2[[#This Row],[Check 
Funct.]],Table2[[#This Row],[Check 
Tech.]],Table2[[#This Row],[Check DROOLS]],Table2[[#This Row],[Check Domain]],Table2[[#This Row],[Check 
Tag]])="","",1)</f>
        <v/>
      </c>
    </row>
    <row r="65" spans="1:14" ht="38.25">
      <c r="A65" s="33" t="s">
        <v>338</v>
      </c>
      <c r="B65" s="28" t="s">
        <v>339</v>
      </c>
      <c r="C65" s="30" t="s">
        <v>43</v>
      </c>
      <c r="D65" s="30" t="s">
        <v>340</v>
      </c>
      <c r="E65" s="28" t="s">
        <v>131</v>
      </c>
      <c r="F65" s="28" t="s">
        <v>126</v>
      </c>
      <c r="G65" s="28" t="s">
        <v>337</v>
      </c>
      <c r="H65" s="26" t="str">
        <f>IFERROR(IF(VLOOKUP(B65,'R&amp;C_5.15.1'!$B$2:$G$453,1,FALSE)=B65,"",),"NEW")</f>
        <v/>
      </c>
      <c r="I65" s="26" t="str">
        <f>IF(H65="NEW","NEW",IF(VLOOKUP(B65,'R&amp;C_5.15.1'!$B$2:$G$453,2,FALSE)=C65,"","UPDATED"))</f>
        <v/>
      </c>
      <c r="J65" s="26" t="str">
        <f>IF(H65="NEW","NEW",IF(VLOOKUP(B65,'R&amp;C_5.15.1'!$B$2:$G$453,3,FALSE)=D65,"","UPDATED"))</f>
        <v/>
      </c>
      <c r="K65" s="26" t="str">
        <f>IF(H65="NEW","NEW",IF(VLOOKUP(B65,'R&amp;C_5.15.1'!$B$2:$G$453,4,FALSE)=E65,"","UPDATED"))</f>
        <v/>
      </c>
      <c r="L65" s="26" t="str">
        <f>IF(H65="NEW","NEW",IF(VLOOKUP(B65,'R&amp;C_5.15.1'!$B$2:$G$453,5,FALSE)=F65,"","UPDATED"))</f>
        <v/>
      </c>
      <c r="M65" s="26" t="str">
        <f>IF(H65="NEW","NEW",IF(VLOOKUP(B65,'R&amp;C_5.15.1'!$B$2:$G$453,6,FALSE)=G65,"","UPDATED"))</f>
        <v/>
      </c>
      <c r="N65" s="26" t="str">
        <f>IF(CONCATENATE(Table2[[#This Row],[Check 
Code]],Table2[[#This Row],[Check 
Funct.]],Table2[[#This Row],[Check 
Tech.]],Table2[[#This Row],[Check DROOLS]],Table2[[#This Row],[Check Domain]],Table2[[#This Row],[Check 
Tag]])="","",1)</f>
        <v/>
      </c>
    </row>
    <row r="66" spans="1:14" ht="51">
      <c r="A66" s="33" t="s">
        <v>341</v>
      </c>
      <c r="B66" s="31" t="s">
        <v>342</v>
      </c>
      <c r="C66" s="32" t="s">
        <v>43</v>
      </c>
      <c r="D66" s="32" t="s">
        <v>343</v>
      </c>
      <c r="E66" s="31" t="s">
        <v>131</v>
      </c>
      <c r="F66" s="31" t="s">
        <v>126</v>
      </c>
      <c r="G66" s="31" t="s">
        <v>344</v>
      </c>
      <c r="H66" s="26" t="str">
        <f>IFERROR(IF(VLOOKUP(B66,'R&amp;C_5.15.1'!$B$2:$G$453,1,FALSE)=B66,"",),"NEW")</f>
        <v/>
      </c>
      <c r="I66" s="26" t="str">
        <f>IF(H66="NEW","NEW",IF(VLOOKUP(B66,'R&amp;C_5.15.1'!$B$2:$G$453,2,FALSE)=C66,"","UPDATED"))</f>
        <v/>
      </c>
      <c r="J66" s="26" t="str">
        <f>IF(H66="NEW","NEW",IF(VLOOKUP(B66,'R&amp;C_5.15.1'!$B$2:$G$453,3,FALSE)=D66,"","UPDATED"))</f>
        <v/>
      </c>
      <c r="K66" s="26" t="str">
        <f>IF(H66="NEW","NEW",IF(VLOOKUP(B66,'R&amp;C_5.15.1'!$B$2:$G$453,4,FALSE)=E66,"","UPDATED"))</f>
        <v/>
      </c>
      <c r="L66" s="26" t="str">
        <f>IF(H66="NEW","NEW",IF(VLOOKUP(B66,'R&amp;C_5.15.1'!$B$2:$G$453,5,FALSE)=F66,"","UPDATED"))</f>
        <v/>
      </c>
      <c r="M66" s="26" t="str">
        <f>IF(H66="NEW","NEW",IF(VLOOKUP(B66,'R&amp;C_5.15.1'!$B$2:$G$453,6,FALSE)=G66,"","UPDATED"))</f>
        <v/>
      </c>
      <c r="N66" s="26" t="str">
        <f>IF(CONCATENATE(Table2[[#This Row],[Check 
Code]],Table2[[#This Row],[Check 
Funct.]],Table2[[#This Row],[Check 
Tech.]],Table2[[#This Row],[Check DROOLS]],Table2[[#This Row],[Check Domain]],Table2[[#This Row],[Check 
Tag]])="","",1)</f>
        <v/>
      </c>
    </row>
    <row r="67" spans="1:14" ht="63.75">
      <c r="A67" s="33" t="s">
        <v>345</v>
      </c>
      <c r="B67" s="28" t="s">
        <v>346</v>
      </c>
      <c r="C67" s="30" t="s">
        <v>43</v>
      </c>
      <c r="D67" s="30" t="s">
        <v>347</v>
      </c>
      <c r="E67" s="28" t="s">
        <v>125</v>
      </c>
      <c r="F67" s="28" t="s">
        <v>126</v>
      </c>
      <c r="G67" s="38" t="e">
        <v>#N/A</v>
      </c>
      <c r="H67" s="26" t="str">
        <f>IFERROR(IF(VLOOKUP(B67,'R&amp;C_5.15.1'!$B$2:$G$453,1,FALSE)=B67,"",),"NEW")</f>
        <v/>
      </c>
      <c r="I67" s="26" t="str">
        <f>IF(H67="NEW","NEW",IF(VLOOKUP(B67,'R&amp;C_5.15.1'!$B$2:$G$453,2,FALSE)=C67,"","UPDATED"))</f>
        <v/>
      </c>
      <c r="J67" s="26" t="str">
        <f>IF(H67="NEW","NEW",IF(VLOOKUP(B67,'R&amp;C_5.15.1'!$B$2:$G$453,3,FALSE)=D67,"","UPDATED"))</f>
        <v/>
      </c>
      <c r="K67" s="26" t="str">
        <f>IF(H67="NEW","NEW",IF(VLOOKUP(B67,'R&amp;C_5.15.1'!$B$2:$G$453,4,FALSE)=E67,"","UPDATED"))</f>
        <v/>
      </c>
      <c r="L67" s="26" t="str">
        <f>IF(H67="NEW","NEW",IF(VLOOKUP(B67,'R&amp;C_5.15.1'!$B$2:$G$453,5,FALSE)=F67,"","UPDATED"))</f>
        <v/>
      </c>
      <c r="M67" s="27" t="s">
        <v>196</v>
      </c>
      <c r="N67" s="26">
        <f>IF(CONCATENATE(Table2[[#This Row],[Check 
Code]],Table2[[#This Row],[Check 
Funct.]],Table2[[#This Row],[Check 
Tech.]],Table2[[#This Row],[Check DROOLS]],Table2[[#This Row],[Check Domain]],Table2[[#This Row],[Check 
Tag]])="","",1)</f>
        <v>1</v>
      </c>
    </row>
    <row r="68" spans="1:14" ht="38.25">
      <c r="A68" s="33" t="s">
        <v>348</v>
      </c>
      <c r="B68" s="31" t="s">
        <v>349</v>
      </c>
      <c r="C68" s="32" t="s">
        <v>43</v>
      </c>
      <c r="D68" s="32" t="s">
        <v>350</v>
      </c>
      <c r="E68" s="31" t="s">
        <v>131</v>
      </c>
      <c r="F68" s="31" t="s">
        <v>126</v>
      </c>
      <c r="G68" s="31" t="s">
        <v>337</v>
      </c>
      <c r="H68" s="26" t="str">
        <f>IFERROR(IF(VLOOKUP(B68,'R&amp;C_5.15.1'!$B$2:$G$453,1,FALSE)=B68,"",),"NEW")</f>
        <v/>
      </c>
      <c r="I68" s="26" t="str">
        <f>IF(H68="NEW","NEW",IF(VLOOKUP(B68,'R&amp;C_5.15.1'!$B$2:$G$453,2,FALSE)=C68,"","UPDATED"))</f>
        <v/>
      </c>
      <c r="J68" s="26" t="str">
        <f>IF(H68="NEW","NEW",IF(VLOOKUP(B68,'R&amp;C_5.15.1'!$B$2:$G$453,3,FALSE)=D68,"","UPDATED"))</f>
        <v/>
      </c>
      <c r="K68" s="26" t="str">
        <f>IF(H68="NEW","NEW",IF(VLOOKUP(B68,'R&amp;C_5.15.1'!$B$2:$G$453,4,FALSE)=E68,"","UPDATED"))</f>
        <v/>
      </c>
      <c r="L68" s="26" t="str">
        <f>IF(H68="NEW","NEW",IF(VLOOKUP(B68,'R&amp;C_5.15.1'!$B$2:$G$453,5,FALSE)=F68,"","UPDATED"))</f>
        <v/>
      </c>
      <c r="M68" s="26" t="str">
        <f>IF(H68="NEW","NEW",IF(VLOOKUP(B68,'R&amp;C_5.15.1'!$B$2:$G$453,6,FALSE)=G68,"","UPDATED"))</f>
        <v/>
      </c>
      <c r="N68" s="26" t="str">
        <f>IF(CONCATENATE(Table2[[#This Row],[Check 
Code]],Table2[[#This Row],[Check 
Funct.]],Table2[[#This Row],[Check 
Tech.]],Table2[[#This Row],[Check DROOLS]],Table2[[#This Row],[Check Domain]],Table2[[#This Row],[Check 
Tag]])="","",1)</f>
        <v/>
      </c>
    </row>
    <row r="69" spans="1:14" ht="357">
      <c r="A69" s="33" t="s">
        <v>351</v>
      </c>
      <c r="B69" s="28" t="s">
        <v>352</v>
      </c>
      <c r="C69" s="30" t="s">
        <v>43</v>
      </c>
      <c r="D69" s="30" t="s">
        <v>353</v>
      </c>
      <c r="E69" s="28" t="s">
        <v>125</v>
      </c>
      <c r="F69" s="28" t="s">
        <v>126</v>
      </c>
      <c r="G69" s="28" t="s">
        <v>354</v>
      </c>
      <c r="H69" s="26" t="str">
        <f>IFERROR(IF(VLOOKUP(B69,'R&amp;C_5.15.1'!$B$2:$G$453,1,FALSE)=B69,"",),"NEW")</f>
        <v/>
      </c>
      <c r="I69" s="26" t="str">
        <f>IF(H69="NEW","NEW",IF(VLOOKUP(B69,'R&amp;C_5.15.1'!$B$2:$G$453,2,FALSE)=C69,"","UPDATED"))</f>
        <v/>
      </c>
      <c r="J69" s="26" t="str">
        <f>IF(H69="NEW","NEW",IF(VLOOKUP(B69,'R&amp;C_5.15.1'!$B$2:$G$453,3,FALSE)=D69,"","UPDATED"))</f>
        <v/>
      </c>
      <c r="K69" s="26" t="str">
        <f>IF(H69="NEW","NEW",IF(VLOOKUP(B69,'R&amp;C_5.15.1'!$B$2:$G$453,4,FALSE)=E69,"","UPDATED"))</f>
        <v/>
      </c>
      <c r="L69" s="26" t="str">
        <f>IF(H69="NEW","NEW",IF(VLOOKUP(B69,'R&amp;C_5.15.1'!$B$2:$G$453,5,FALSE)=F69,"","UPDATED"))</f>
        <v/>
      </c>
      <c r="M69" s="26" t="str">
        <f>IF(H69="NEW","NEW",IF(VLOOKUP(B69,'R&amp;C_5.15.1'!$B$2:$G$453,6,FALSE)=G69,"","UPDATED"))</f>
        <v/>
      </c>
      <c r="N69" s="26" t="str">
        <f>IF(CONCATENATE(Table2[[#This Row],[Check 
Code]],Table2[[#This Row],[Check 
Funct.]],Table2[[#This Row],[Check 
Tech.]],Table2[[#This Row],[Check DROOLS]],Table2[[#This Row],[Check Domain]],Table2[[#This Row],[Check 
Tag]])="","",1)</f>
        <v/>
      </c>
    </row>
    <row r="70" spans="1:14" ht="76.5">
      <c r="A70" s="33" t="s">
        <v>355</v>
      </c>
      <c r="B70" s="31" t="s">
        <v>356</v>
      </c>
      <c r="C70" s="32" t="s">
        <v>43</v>
      </c>
      <c r="D70" s="32" t="s">
        <v>357</v>
      </c>
      <c r="E70" s="31" t="s">
        <v>125</v>
      </c>
      <c r="F70" s="31" t="s">
        <v>126</v>
      </c>
      <c r="G70" s="38" t="e">
        <v>#N/A</v>
      </c>
      <c r="H70" s="26" t="str">
        <f>IFERROR(IF(VLOOKUP(B70,'R&amp;C_5.15.1'!$B$2:$G$453,1,FALSE)=B70,"",),"NEW")</f>
        <v/>
      </c>
      <c r="I70" s="26" t="str">
        <f>IF(H70="NEW","NEW",IF(VLOOKUP(B70,'R&amp;C_5.15.1'!$B$2:$G$453,2,FALSE)=C70,"","UPDATED"))</f>
        <v/>
      </c>
      <c r="J70" s="26" t="str">
        <f>IF(H70="NEW","NEW",IF(VLOOKUP(B70,'R&amp;C_5.15.1'!$B$2:$G$453,3,FALSE)=D70,"","UPDATED"))</f>
        <v/>
      </c>
      <c r="K70" s="26" t="str">
        <f>IF(H70="NEW","NEW",IF(VLOOKUP(B70,'R&amp;C_5.15.1'!$B$2:$G$453,4,FALSE)=E70,"","UPDATED"))</f>
        <v/>
      </c>
      <c r="L70" s="26" t="str">
        <f>IF(H70="NEW","NEW",IF(VLOOKUP(B70,'R&amp;C_5.15.1'!$B$2:$G$453,5,FALSE)=F70,"","UPDATED"))</f>
        <v/>
      </c>
      <c r="M70" s="27" t="s">
        <v>196</v>
      </c>
      <c r="N70" s="26">
        <f>IF(CONCATENATE(Table2[[#This Row],[Check 
Code]],Table2[[#This Row],[Check 
Funct.]],Table2[[#This Row],[Check 
Tech.]],Table2[[#This Row],[Check DROOLS]],Table2[[#This Row],[Check Domain]],Table2[[#This Row],[Check 
Tag]])="","",1)</f>
        <v>1</v>
      </c>
    </row>
    <row r="71" spans="1:14" ht="255">
      <c r="A71" s="33" t="s">
        <v>358</v>
      </c>
      <c r="B71" s="28" t="s">
        <v>359</v>
      </c>
      <c r="C71" s="30" t="s">
        <v>43</v>
      </c>
      <c r="D71" s="30" t="s">
        <v>360</v>
      </c>
      <c r="E71" s="28" t="s">
        <v>125</v>
      </c>
      <c r="F71" s="28" t="s">
        <v>126</v>
      </c>
      <c r="G71" s="38" t="e">
        <v>#N/A</v>
      </c>
      <c r="H71" s="26" t="str">
        <f>IFERROR(IF(VLOOKUP(B71,'R&amp;C_5.15.1'!$B$2:$G$453,1,FALSE)=B71,"",),"NEW")</f>
        <v>NEW</v>
      </c>
      <c r="I71" s="26" t="str">
        <f>IF(H71="NEW","NEW",IF(VLOOKUP(B71,'R&amp;C_5.15.1'!$B$2:$G$453,2,FALSE)=C71,"","UPDATED"))</f>
        <v>NEW</v>
      </c>
      <c r="J71" s="26" t="str">
        <f>IF(H71="NEW","NEW",IF(VLOOKUP(B71,'R&amp;C_5.15.1'!$B$2:$G$453,3,FALSE)=D71,"","UPDATED"))</f>
        <v>NEW</v>
      </c>
      <c r="K71" s="26" t="str">
        <f>IF(H71="NEW","NEW",IF(VLOOKUP(B71,'R&amp;C_5.15.1'!$B$2:$G$453,4,FALSE)=E71,"","UPDATED"))</f>
        <v>NEW</v>
      </c>
      <c r="L71" s="26" t="str">
        <f>IF(H71="NEW","NEW",IF(VLOOKUP(B71,'R&amp;C_5.15.1'!$B$2:$G$453,5,FALSE)=F71,"","UPDATED"))</f>
        <v>NEW</v>
      </c>
      <c r="M71" s="27" t="s">
        <v>196</v>
      </c>
      <c r="N71" s="26">
        <f>IF(CONCATENATE(Table2[[#This Row],[Check 
Code]],Table2[[#This Row],[Check 
Funct.]],Table2[[#This Row],[Check 
Tech.]],Table2[[#This Row],[Check DROOLS]],Table2[[#This Row],[Check Domain]],Table2[[#This Row],[Check 
Tag]])="","",1)</f>
        <v>1</v>
      </c>
    </row>
    <row r="72" spans="1:14" ht="102">
      <c r="A72" s="33" t="s">
        <v>361</v>
      </c>
      <c r="B72" s="31" t="s">
        <v>362</v>
      </c>
      <c r="C72" s="32" t="s">
        <v>43</v>
      </c>
      <c r="D72" s="32" t="s">
        <v>363</v>
      </c>
      <c r="E72" s="31" t="s">
        <v>131</v>
      </c>
      <c r="F72" s="31" t="s">
        <v>126</v>
      </c>
      <c r="G72" s="38" t="e">
        <v>#N/A</v>
      </c>
      <c r="H72" s="26" t="str">
        <f>IFERROR(IF(VLOOKUP(B72,'R&amp;C_5.15.1'!$B$2:$G$453,1,FALSE)=B72,"",),"NEW")</f>
        <v>NEW</v>
      </c>
      <c r="I72" s="26" t="str">
        <f>IF(H72="NEW","NEW",IF(VLOOKUP(B72,'R&amp;C_5.15.1'!$B$2:$G$453,2,FALSE)=C72,"","UPDATED"))</f>
        <v>NEW</v>
      </c>
      <c r="J72" s="26" t="str">
        <f>IF(H72="NEW","NEW",IF(VLOOKUP(B72,'R&amp;C_5.15.1'!$B$2:$G$453,3,FALSE)=D72,"","UPDATED"))</f>
        <v>NEW</v>
      </c>
      <c r="K72" s="26" t="str">
        <f>IF(H72="NEW","NEW",IF(VLOOKUP(B72,'R&amp;C_5.15.1'!$B$2:$G$453,4,FALSE)=E72,"","UPDATED"))</f>
        <v>NEW</v>
      </c>
      <c r="L72" s="26" t="str">
        <f>IF(H72="NEW","NEW",IF(VLOOKUP(B72,'R&amp;C_5.15.1'!$B$2:$G$453,5,FALSE)=F72,"","UPDATED"))</f>
        <v>NEW</v>
      </c>
      <c r="M72" s="27" t="s">
        <v>196</v>
      </c>
      <c r="N72" s="26">
        <f>IF(CONCATENATE(Table2[[#This Row],[Check 
Code]],Table2[[#This Row],[Check 
Funct.]],Table2[[#This Row],[Check 
Tech.]],Table2[[#This Row],[Check DROOLS]],Table2[[#This Row],[Check Domain]],Table2[[#This Row],[Check 
Tag]])="","",1)</f>
        <v>1</v>
      </c>
    </row>
    <row r="73" spans="1:14" ht="409.5">
      <c r="A73" s="33" t="s">
        <v>364</v>
      </c>
      <c r="B73" s="28" t="s">
        <v>365</v>
      </c>
      <c r="C73" s="30" t="s">
        <v>43</v>
      </c>
      <c r="D73" s="30" t="s">
        <v>366</v>
      </c>
      <c r="E73" s="28" t="s">
        <v>131</v>
      </c>
      <c r="F73" s="28" t="s">
        <v>126</v>
      </c>
      <c r="G73" s="28" t="s">
        <v>367</v>
      </c>
      <c r="H73" s="26" t="str">
        <f>IFERROR(IF(VLOOKUP(B73,'R&amp;C_5.15.1'!$B$2:$G$453,1,FALSE)=B73,"",),"NEW")</f>
        <v/>
      </c>
      <c r="I73" s="26" t="str">
        <f>IF(H73="NEW","NEW",IF(VLOOKUP(B73,'R&amp;C_5.15.1'!$B$2:$G$453,2,FALSE)=C73,"","UPDATED"))</f>
        <v/>
      </c>
      <c r="J73" s="26" t="str">
        <f>IF(H73="NEW","NEW",IF(VLOOKUP(B73,'R&amp;C_5.15.1'!$B$2:$G$453,3,FALSE)=D73,"","UPDATED"))</f>
        <v/>
      </c>
      <c r="K73" s="26" t="str">
        <f>IF(H73="NEW","NEW",IF(VLOOKUP(B73,'R&amp;C_5.15.1'!$B$2:$G$453,4,FALSE)=E73,"","UPDATED"))</f>
        <v/>
      </c>
      <c r="L73" s="26" t="str">
        <f>IF(H73="NEW","NEW",IF(VLOOKUP(B73,'R&amp;C_5.15.1'!$B$2:$G$453,5,FALSE)=F73,"","UPDATED"))</f>
        <v/>
      </c>
      <c r="M73" s="26" t="str">
        <f>IF(H73="NEW","NEW",IF(VLOOKUP(B73,'R&amp;C_5.15.1'!$B$2:$G$453,6,FALSE)=G73,"","UPDATED"))</f>
        <v/>
      </c>
      <c r="N73" s="26" t="str">
        <f>IF(CONCATENATE(Table2[[#This Row],[Check 
Code]],Table2[[#This Row],[Check 
Funct.]],Table2[[#This Row],[Check 
Tech.]],Table2[[#This Row],[Check DROOLS]],Table2[[#This Row],[Check Domain]],Table2[[#This Row],[Check 
Tag]])="","",1)</f>
        <v/>
      </c>
    </row>
    <row r="74" spans="1:14" ht="51">
      <c r="A74" s="33" t="s">
        <v>368</v>
      </c>
      <c r="B74" s="31" t="s">
        <v>369</v>
      </c>
      <c r="C74" s="32" t="s">
        <v>43</v>
      </c>
      <c r="D74" s="32" t="s">
        <v>370</v>
      </c>
      <c r="E74" s="31" t="s">
        <v>131</v>
      </c>
      <c r="F74" s="31" t="s">
        <v>126</v>
      </c>
      <c r="G74" s="33" t="s">
        <v>371</v>
      </c>
      <c r="H74" s="26" t="str">
        <f>IFERROR(IF(VLOOKUP(B74,'R&amp;C_5.15.1'!$B$2:$G$453,1,FALSE)=B74,"",),"NEW")</f>
        <v/>
      </c>
      <c r="I74" s="26" t="str">
        <f>IF(H74="NEW","NEW",IF(VLOOKUP(B74,'R&amp;C_5.15.1'!$B$2:$G$453,2,FALSE)=C74,"","UPDATED"))</f>
        <v/>
      </c>
      <c r="J74" s="26" t="str">
        <f>IF(H74="NEW","NEW",IF(VLOOKUP(B74,'R&amp;C_5.15.1'!$B$2:$G$453,3,FALSE)=D74,"","UPDATED"))</f>
        <v/>
      </c>
      <c r="K74" s="26" t="str">
        <f>IF(H74="NEW","NEW",IF(VLOOKUP(B74,'R&amp;C_5.15.1'!$B$2:$G$453,4,FALSE)=E74,"","UPDATED"))</f>
        <v/>
      </c>
      <c r="L74" s="26" t="str">
        <f>IF(H74="NEW","NEW",IF(VLOOKUP(B74,'R&amp;C_5.15.1'!$B$2:$G$453,5,FALSE)=F74,"","UPDATED"))</f>
        <v/>
      </c>
      <c r="M74" s="26" t="str">
        <f>IF(H74="NEW","NEW",IF(VLOOKUP(B74,'R&amp;C_5.15.1'!$B$2:$G$453,6,FALSE)=G74,"","UPDATED"))</f>
        <v>UPDATED</v>
      </c>
      <c r="N74" s="26">
        <f>IF(CONCATENATE(Table2[[#This Row],[Check 
Code]],Table2[[#This Row],[Check 
Funct.]],Table2[[#This Row],[Check 
Tech.]],Table2[[#This Row],[Check DROOLS]],Table2[[#This Row],[Check Domain]],Table2[[#This Row],[Check 
Tag]])="","",1)</f>
        <v>1</v>
      </c>
    </row>
    <row r="75" spans="1:14" ht="38.25">
      <c r="A75" s="33" t="s">
        <v>372</v>
      </c>
      <c r="B75" s="28" t="s">
        <v>373</v>
      </c>
      <c r="C75" s="30" t="s">
        <v>43</v>
      </c>
      <c r="D75" s="30" t="s">
        <v>374</v>
      </c>
      <c r="E75" s="28" t="s">
        <v>131</v>
      </c>
      <c r="F75" s="28" t="s">
        <v>126</v>
      </c>
      <c r="G75" s="28" t="s">
        <v>333</v>
      </c>
      <c r="H75" s="26" t="str">
        <f>IFERROR(IF(VLOOKUP(B75,'R&amp;C_5.15.1'!$B$2:$G$453,1,FALSE)=B75,"",),"NEW")</f>
        <v/>
      </c>
      <c r="I75" s="26" t="str">
        <f>IF(H75="NEW","NEW",IF(VLOOKUP(B75,'R&amp;C_5.15.1'!$B$2:$G$453,2,FALSE)=C75,"","UPDATED"))</f>
        <v/>
      </c>
      <c r="J75" s="26" t="str">
        <f>IF(H75="NEW","NEW",IF(VLOOKUP(B75,'R&amp;C_5.15.1'!$B$2:$G$453,3,FALSE)=D75,"","UPDATED"))</f>
        <v/>
      </c>
      <c r="K75" s="26" t="str">
        <f>IF(H75="NEW","NEW",IF(VLOOKUP(B75,'R&amp;C_5.15.1'!$B$2:$G$453,4,FALSE)=E75,"","UPDATED"))</f>
        <v/>
      </c>
      <c r="L75" s="26" t="str">
        <f>IF(H75="NEW","NEW",IF(VLOOKUP(B75,'R&amp;C_5.15.1'!$B$2:$G$453,5,FALSE)=F75,"","UPDATED"))</f>
        <v/>
      </c>
      <c r="M75" s="26" t="str">
        <f>IF(H75="NEW","NEW",IF(VLOOKUP(B75,'R&amp;C_5.15.1'!$B$2:$G$453,6,FALSE)=G75,"","UPDATED"))</f>
        <v/>
      </c>
      <c r="N75" s="26" t="str">
        <f>IF(CONCATENATE(Table2[[#This Row],[Check 
Code]],Table2[[#This Row],[Check 
Funct.]],Table2[[#This Row],[Check 
Tech.]],Table2[[#This Row],[Check DROOLS]],Table2[[#This Row],[Check Domain]],Table2[[#This Row],[Check 
Tag]])="","",1)</f>
        <v/>
      </c>
    </row>
    <row r="76" spans="1:14" ht="204">
      <c r="A76" s="33" t="s">
        <v>375</v>
      </c>
      <c r="B76" s="31" t="s">
        <v>376</v>
      </c>
      <c r="C76" s="32" t="s">
        <v>43</v>
      </c>
      <c r="D76" s="32" t="s">
        <v>377</v>
      </c>
      <c r="E76" s="31" t="s">
        <v>131</v>
      </c>
      <c r="F76" s="31" t="s">
        <v>126</v>
      </c>
      <c r="G76" s="31" t="s">
        <v>367</v>
      </c>
      <c r="H76" s="26" t="str">
        <f>IFERROR(IF(VLOOKUP(B76,'R&amp;C_5.15.1'!$B$2:$G$453,1,FALSE)=B76,"",),"NEW")</f>
        <v/>
      </c>
      <c r="I76" s="26" t="str">
        <f>IF(H76="NEW","NEW",IF(VLOOKUP(B76,'R&amp;C_5.15.1'!$B$2:$G$453,2,FALSE)=C76,"","UPDATED"))</f>
        <v/>
      </c>
      <c r="J76" s="26" t="str">
        <f>IF(H76="NEW","NEW",IF(VLOOKUP(B76,'R&amp;C_5.15.1'!$B$2:$G$453,3,FALSE)=D76,"","UPDATED"))</f>
        <v/>
      </c>
      <c r="K76" s="26" t="str">
        <f>IF(H76="NEW","NEW",IF(VLOOKUP(B76,'R&amp;C_5.15.1'!$B$2:$G$453,4,FALSE)=E76,"","UPDATED"))</f>
        <v/>
      </c>
      <c r="L76" s="26" t="str">
        <f>IF(H76="NEW","NEW",IF(VLOOKUP(B76,'R&amp;C_5.15.1'!$B$2:$G$453,5,FALSE)=F76,"","UPDATED"))</f>
        <v/>
      </c>
      <c r="M76" s="26" t="str">
        <f>IF(H76="NEW","NEW",IF(VLOOKUP(B76,'R&amp;C_5.15.1'!$B$2:$G$453,6,FALSE)=G76,"","UPDATED"))</f>
        <v/>
      </c>
      <c r="N76" s="26" t="str">
        <f>IF(CONCATENATE(Table2[[#This Row],[Check 
Code]],Table2[[#This Row],[Check 
Funct.]],Table2[[#This Row],[Check 
Tech.]],Table2[[#This Row],[Check DROOLS]],Table2[[#This Row],[Check Domain]],Table2[[#This Row],[Check 
Tag]])="","",1)</f>
        <v/>
      </c>
    </row>
    <row r="77" spans="1:14" ht="409.5">
      <c r="A77" s="33" t="s">
        <v>378</v>
      </c>
      <c r="B77" s="28" t="s">
        <v>379</v>
      </c>
      <c r="C77" s="29" t="s">
        <v>380</v>
      </c>
      <c r="D77" s="29" t="s">
        <v>381</v>
      </c>
      <c r="E77" s="28" t="s">
        <v>131</v>
      </c>
      <c r="F77" s="28" t="s">
        <v>126</v>
      </c>
      <c r="G77" s="28" t="s">
        <v>382</v>
      </c>
      <c r="H77" s="26" t="str">
        <f>IFERROR(IF(VLOOKUP(B77,'R&amp;C_5.15.1'!$B$2:$G$453,1,FALSE)=B77,"",),"NEW")</f>
        <v/>
      </c>
      <c r="I77" s="26" t="str">
        <f>IF(H77="NEW","NEW",IF(VLOOKUP(B77,'R&amp;C_5.15.1'!$B$2:$G$453,2,FALSE)=C77,"","UPDATED"))</f>
        <v>UPDATED</v>
      </c>
      <c r="J77" s="26" t="str">
        <f>IF(H77="NEW","NEW",IF(VLOOKUP(B77,'R&amp;C_5.15.1'!$B$2:$G$453,3,FALSE)=D77,"","UPDATED"))</f>
        <v>UPDATED</v>
      </c>
      <c r="K77" s="26" t="str">
        <f>IF(H77="NEW","NEW",IF(VLOOKUP(B77,'R&amp;C_5.15.1'!$B$2:$G$453,4,FALSE)=E77,"","UPDATED"))</f>
        <v/>
      </c>
      <c r="L77" s="26" t="str">
        <f>IF(H77="NEW","NEW",IF(VLOOKUP(B77,'R&amp;C_5.15.1'!$B$2:$G$453,5,FALSE)=F77,"","UPDATED"))</f>
        <v/>
      </c>
      <c r="M77" s="26" t="str">
        <f>IF(H77="NEW","NEW",IF(VLOOKUP(B77,'R&amp;C_5.15.1'!$B$2:$G$453,6,FALSE)=G77,"","UPDATED"))</f>
        <v/>
      </c>
      <c r="N77" s="26">
        <f>IF(CONCATENATE(Table2[[#This Row],[Check 
Code]],Table2[[#This Row],[Check 
Funct.]],Table2[[#This Row],[Check 
Tech.]],Table2[[#This Row],[Check DROOLS]],Table2[[#This Row],[Check Domain]],Table2[[#This Row],[Check 
Tag]])="","",1)</f>
        <v>1</v>
      </c>
    </row>
    <row r="78" spans="1:14" ht="127.5">
      <c r="A78" s="33" t="s">
        <v>383</v>
      </c>
      <c r="B78" s="31" t="s">
        <v>384</v>
      </c>
      <c r="C78" s="32" t="s">
        <v>385</v>
      </c>
      <c r="D78" s="32" t="s">
        <v>386</v>
      </c>
      <c r="E78" s="31" t="s">
        <v>131</v>
      </c>
      <c r="F78" s="31" t="s">
        <v>126</v>
      </c>
      <c r="G78" s="31" t="s">
        <v>387</v>
      </c>
      <c r="H78" s="26" t="str">
        <f>IFERROR(IF(VLOOKUP(B78,'R&amp;C_5.15.1'!$B$2:$G$453,1,FALSE)=B78,"",),"NEW")</f>
        <v/>
      </c>
      <c r="I78" s="26" t="str">
        <f>IF(H78="NEW","NEW",IF(VLOOKUP(B78,'R&amp;C_5.15.1'!$B$2:$G$453,2,FALSE)=C78,"","UPDATED"))</f>
        <v/>
      </c>
      <c r="J78" s="26" t="str">
        <f>IF(H78="NEW","NEW",IF(VLOOKUP(B78,'R&amp;C_5.15.1'!$B$2:$G$453,3,FALSE)=D78,"","UPDATED"))</f>
        <v/>
      </c>
      <c r="K78" s="26" t="str">
        <f>IF(H78="NEW","NEW",IF(VLOOKUP(B78,'R&amp;C_5.15.1'!$B$2:$G$453,4,FALSE)=E78,"","UPDATED"))</f>
        <v/>
      </c>
      <c r="L78" s="26" t="str">
        <f>IF(H78="NEW","NEW",IF(VLOOKUP(B78,'R&amp;C_5.15.1'!$B$2:$G$453,5,FALSE)=F78,"","UPDATED"))</f>
        <v/>
      </c>
      <c r="M78" s="26" t="str">
        <f>IF(H78="NEW","NEW",IF(VLOOKUP(B78,'R&amp;C_5.15.1'!$B$2:$G$453,6,FALSE)=G78,"","UPDATED"))</f>
        <v/>
      </c>
      <c r="N78" s="26" t="str">
        <f>IF(CONCATENATE(Table2[[#This Row],[Check 
Code]],Table2[[#This Row],[Check 
Funct.]],Table2[[#This Row],[Check 
Tech.]],Table2[[#This Row],[Check DROOLS]],Table2[[#This Row],[Check Domain]],Table2[[#This Row],[Check 
Tag]])="","",1)</f>
        <v/>
      </c>
    </row>
    <row r="79" spans="1:14" ht="76.5">
      <c r="A79" s="33" t="s">
        <v>388</v>
      </c>
      <c r="B79" s="28" t="s">
        <v>389</v>
      </c>
      <c r="C79" s="30" t="s">
        <v>390</v>
      </c>
      <c r="D79" s="30" t="s">
        <v>391</v>
      </c>
      <c r="E79" s="28" t="s">
        <v>131</v>
      </c>
      <c r="F79" s="28" t="s">
        <v>126</v>
      </c>
      <c r="G79" s="28" t="s">
        <v>392</v>
      </c>
      <c r="H79" s="26" t="str">
        <f>IFERROR(IF(VLOOKUP(B79,'R&amp;C_5.15.1'!$B$2:$G$453,1,FALSE)=B79,"",),"NEW")</f>
        <v/>
      </c>
      <c r="I79" s="26" t="str">
        <f>IF(H79="NEW","NEW",IF(VLOOKUP(B79,'R&amp;C_5.15.1'!$B$2:$G$453,2,FALSE)=C79,"","UPDATED"))</f>
        <v/>
      </c>
      <c r="J79" s="26" t="str">
        <f>IF(H79="NEW","NEW",IF(VLOOKUP(B79,'R&amp;C_5.15.1'!$B$2:$G$453,3,FALSE)=D79,"","UPDATED"))</f>
        <v/>
      </c>
      <c r="K79" s="26" t="str">
        <f>IF(H79="NEW","NEW",IF(VLOOKUP(B79,'R&amp;C_5.15.1'!$B$2:$G$453,4,FALSE)=E79,"","UPDATED"))</f>
        <v/>
      </c>
      <c r="L79" s="26" t="str">
        <f>IF(H79="NEW","NEW",IF(VLOOKUP(B79,'R&amp;C_5.15.1'!$B$2:$G$453,5,FALSE)=F79,"","UPDATED"))</f>
        <v/>
      </c>
      <c r="M79" s="26" t="str">
        <f>IF(H79="NEW","NEW",IF(VLOOKUP(B79,'R&amp;C_5.15.1'!$B$2:$G$453,6,FALSE)=G79,"","UPDATED"))</f>
        <v/>
      </c>
      <c r="N79" s="26" t="str">
        <f>IF(CONCATENATE(Table2[[#This Row],[Check 
Code]],Table2[[#This Row],[Check 
Funct.]],Table2[[#This Row],[Check 
Tech.]],Table2[[#This Row],[Check DROOLS]],Table2[[#This Row],[Check Domain]],Table2[[#This Row],[Check 
Tag]])="","",1)</f>
        <v/>
      </c>
    </row>
    <row r="80" spans="1:14" ht="51">
      <c r="A80" s="33" t="s">
        <v>393</v>
      </c>
      <c r="B80" s="31" t="s">
        <v>394</v>
      </c>
      <c r="C80" s="32" t="s">
        <v>395</v>
      </c>
      <c r="D80" s="32" t="s">
        <v>396</v>
      </c>
      <c r="E80" s="31" t="s">
        <v>131</v>
      </c>
      <c r="F80" s="31" t="s">
        <v>126</v>
      </c>
      <c r="G80" s="31" t="s">
        <v>397</v>
      </c>
      <c r="H80" s="26" t="str">
        <f>IFERROR(IF(VLOOKUP(B80,'R&amp;C_5.15.1'!$B$2:$G$453,1,FALSE)=B80,"",),"NEW")</f>
        <v/>
      </c>
      <c r="I80" s="26" t="str">
        <f>IF(H80="NEW","NEW",IF(VLOOKUP(B80,'R&amp;C_5.15.1'!$B$2:$G$453,2,FALSE)=C80,"","UPDATED"))</f>
        <v/>
      </c>
      <c r="J80" s="26" t="str">
        <f>IF(H80="NEW","NEW",IF(VLOOKUP(B80,'R&amp;C_5.15.1'!$B$2:$G$453,3,FALSE)=D80,"","UPDATED"))</f>
        <v/>
      </c>
      <c r="K80" s="26" t="str">
        <f>IF(H80="NEW","NEW",IF(VLOOKUP(B80,'R&amp;C_5.15.1'!$B$2:$G$453,4,FALSE)=E80,"","UPDATED"))</f>
        <v/>
      </c>
      <c r="L80" s="26" t="str">
        <f>IF(H80="NEW","NEW",IF(VLOOKUP(B80,'R&amp;C_5.15.1'!$B$2:$G$453,5,FALSE)=F80,"","UPDATED"))</f>
        <v/>
      </c>
      <c r="M80" s="26" t="str">
        <f>IF(H80="NEW","NEW",IF(VLOOKUP(B80,'R&amp;C_5.15.1'!$B$2:$G$453,6,FALSE)=G80,"","UPDATED"))</f>
        <v/>
      </c>
      <c r="N80" s="26" t="str">
        <f>IF(CONCATENATE(Table2[[#This Row],[Check 
Code]],Table2[[#This Row],[Check 
Funct.]],Table2[[#This Row],[Check 
Tech.]],Table2[[#This Row],[Check DROOLS]],Table2[[#This Row],[Check Domain]],Table2[[#This Row],[Check 
Tag]])="","",1)</f>
        <v/>
      </c>
    </row>
    <row r="81" spans="1:14" ht="38.25">
      <c r="A81" s="33" t="s">
        <v>398</v>
      </c>
      <c r="B81" s="28" t="s">
        <v>399</v>
      </c>
      <c r="C81" s="30" t="s">
        <v>400</v>
      </c>
      <c r="D81" s="30" t="s">
        <v>401</v>
      </c>
      <c r="E81" s="28" t="s">
        <v>131</v>
      </c>
      <c r="F81" s="28" t="s">
        <v>126</v>
      </c>
      <c r="G81" s="28" t="s">
        <v>387</v>
      </c>
      <c r="H81" s="26" t="str">
        <f>IFERROR(IF(VLOOKUP(B81,'R&amp;C_5.15.1'!$B$2:$G$453,1,FALSE)=B81,"",),"NEW")</f>
        <v/>
      </c>
      <c r="I81" s="26" t="str">
        <f>IF(H81="NEW","NEW",IF(VLOOKUP(B81,'R&amp;C_5.15.1'!$B$2:$G$453,2,FALSE)=C81,"","UPDATED"))</f>
        <v/>
      </c>
      <c r="J81" s="26" t="str">
        <f>IF(H81="NEW","NEW",IF(VLOOKUP(B81,'R&amp;C_5.15.1'!$B$2:$G$453,3,FALSE)=D81,"","UPDATED"))</f>
        <v/>
      </c>
      <c r="K81" s="26" t="str">
        <f>IF(H81="NEW","NEW",IF(VLOOKUP(B81,'R&amp;C_5.15.1'!$B$2:$G$453,4,FALSE)=E81,"","UPDATED"))</f>
        <v/>
      </c>
      <c r="L81" s="26" t="str">
        <f>IF(H81="NEW","NEW",IF(VLOOKUP(B81,'R&amp;C_5.15.1'!$B$2:$G$453,5,FALSE)=F81,"","UPDATED"))</f>
        <v/>
      </c>
      <c r="M81" s="26" t="str">
        <f>IF(H81="NEW","NEW",IF(VLOOKUP(B81,'R&amp;C_5.15.1'!$B$2:$G$453,6,FALSE)=G81,"","UPDATED"))</f>
        <v/>
      </c>
      <c r="N81" s="26" t="str">
        <f>IF(CONCATENATE(Table2[[#This Row],[Check 
Code]],Table2[[#This Row],[Check 
Funct.]],Table2[[#This Row],[Check 
Tech.]],Table2[[#This Row],[Check DROOLS]],Table2[[#This Row],[Check Domain]],Table2[[#This Row],[Check 
Tag]])="","",1)</f>
        <v/>
      </c>
    </row>
    <row r="82" spans="1:14" ht="38.25">
      <c r="A82" s="33" t="s">
        <v>402</v>
      </c>
      <c r="B82" s="31" t="s">
        <v>403</v>
      </c>
      <c r="C82" s="32" t="s">
        <v>404</v>
      </c>
      <c r="D82" s="32" t="s">
        <v>405</v>
      </c>
      <c r="E82" s="31" t="s">
        <v>131</v>
      </c>
      <c r="F82" s="31" t="s">
        <v>126</v>
      </c>
      <c r="G82" s="31" t="s">
        <v>387</v>
      </c>
      <c r="H82" s="26" t="str">
        <f>IFERROR(IF(VLOOKUP(B82,'R&amp;C_5.15.1'!$B$2:$G$453,1,FALSE)=B82,"",),"NEW")</f>
        <v/>
      </c>
      <c r="I82" s="26" t="str">
        <f>IF(H82="NEW","NEW",IF(VLOOKUP(B82,'R&amp;C_5.15.1'!$B$2:$G$453,2,FALSE)=C82,"","UPDATED"))</f>
        <v/>
      </c>
      <c r="J82" s="26" t="str">
        <f>IF(H82="NEW","NEW",IF(VLOOKUP(B82,'R&amp;C_5.15.1'!$B$2:$G$453,3,FALSE)=D82,"","UPDATED"))</f>
        <v/>
      </c>
      <c r="K82" s="26" t="str">
        <f>IF(H82="NEW","NEW",IF(VLOOKUP(B82,'R&amp;C_5.15.1'!$B$2:$G$453,4,FALSE)=E82,"","UPDATED"))</f>
        <v/>
      </c>
      <c r="L82" s="26" t="str">
        <f>IF(H82="NEW","NEW",IF(VLOOKUP(B82,'R&amp;C_5.15.1'!$B$2:$G$453,5,FALSE)=F82,"","UPDATED"))</f>
        <v/>
      </c>
      <c r="M82" s="26" t="str">
        <f>IF(H82="NEW","NEW",IF(VLOOKUP(B82,'R&amp;C_5.15.1'!$B$2:$G$453,6,FALSE)=G82,"","UPDATED"))</f>
        <v/>
      </c>
      <c r="N82" s="26" t="str">
        <f>IF(CONCATENATE(Table2[[#This Row],[Check 
Code]],Table2[[#This Row],[Check 
Funct.]],Table2[[#This Row],[Check 
Tech.]],Table2[[#This Row],[Check DROOLS]],Table2[[#This Row],[Check Domain]],Table2[[#This Row],[Check 
Tag]])="","",1)</f>
        <v/>
      </c>
    </row>
    <row r="83" spans="1:14" ht="76.5">
      <c r="A83" s="33" t="s">
        <v>406</v>
      </c>
      <c r="B83" s="28" t="s">
        <v>407</v>
      </c>
      <c r="C83" s="30" t="s">
        <v>408</v>
      </c>
      <c r="D83" s="30" t="s">
        <v>409</v>
      </c>
      <c r="E83" s="28" t="s">
        <v>131</v>
      </c>
      <c r="F83" s="28" t="s">
        <v>126</v>
      </c>
      <c r="G83" s="28" t="s">
        <v>410</v>
      </c>
      <c r="H83" s="26" t="str">
        <f>IFERROR(IF(VLOOKUP(B83,'R&amp;C_5.15.1'!$B$2:$G$453,1,FALSE)=B83,"",),"NEW")</f>
        <v/>
      </c>
      <c r="I83" s="26" t="str">
        <f>IF(H83="NEW","NEW",IF(VLOOKUP(B83,'R&amp;C_5.15.1'!$B$2:$G$453,2,FALSE)=C83,"","UPDATED"))</f>
        <v/>
      </c>
      <c r="J83" s="26" t="str">
        <f>IF(H83="NEW","NEW",IF(VLOOKUP(B83,'R&amp;C_5.15.1'!$B$2:$G$453,3,FALSE)=D83,"","UPDATED"))</f>
        <v/>
      </c>
      <c r="K83" s="26" t="str">
        <f>IF(H83="NEW","NEW",IF(VLOOKUP(B83,'R&amp;C_5.15.1'!$B$2:$G$453,4,FALSE)=E83,"","UPDATED"))</f>
        <v/>
      </c>
      <c r="L83" s="26" t="str">
        <f>IF(H83="NEW","NEW",IF(VLOOKUP(B83,'R&amp;C_5.15.1'!$B$2:$G$453,5,FALSE)=F83,"","UPDATED"))</f>
        <v/>
      </c>
      <c r="M83" s="26" t="str">
        <f>IF(H83="NEW","NEW",IF(VLOOKUP(B83,'R&amp;C_5.15.1'!$B$2:$G$453,6,FALSE)=G83,"","UPDATED"))</f>
        <v/>
      </c>
      <c r="N83" s="26" t="str">
        <f>IF(CONCATENATE(Table2[[#This Row],[Check 
Code]],Table2[[#This Row],[Check 
Funct.]],Table2[[#This Row],[Check 
Tech.]],Table2[[#This Row],[Check DROOLS]],Table2[[#This Row],[Check Domain]],Table2[[#This Row],[Check 
Tag]])="","",1)</f>
        <v/>
      </c>
    </row>
    <row r="84" spans="1:14" ht="102">
      <c r="A84" s="33" t="s">
        <v>411</v>
      </c>
      <c r="B84" s="31" t="s">
        <v>412</v>
      </c>
      <c r="C84" s="32" t="s">
        <v>413</v>
      </c>
      <c r="D84" s="32" t="s">
        <v>414</v>
      </c>
      <c r="E84" s="31" t="s">
        <v>131</v>
      </c>
      <c r="F84" s="31" t="s">
        <v>126</v>
      </c>
      <c r="G84" s="31" t="s">
        <v>415</v>
      </c>
      <c r="H84" s="26" t="str">
        <f>IFERROR(IF(VLOOKUP(B84,'R&amp;C_5.15.1'!$B$2:$G$453,1,FALSE)=B84,"",),"NEW")</f>
        <v/>
      </c>
      <c r="I84" s="26" t="str">
        <f>IF(H84="NEW","NEW",IF(VLOOKUP(B84,'R&amp;C_5.15.1'!$B$2:$G$453,2,FALSE)=C84,"","UPDATED"))</f>
        <v/>
      </c>
      <c r="J84" s="26" t="str">
        <f>IF(H84="NEW","NEW",IF(VLOOKUP(B84,'R&amp;C_5.15.1'!$B$2:$G$453,3,FALSE)=D84,"","UPDATED"))</f>
        <v/>
      </c>
      <c r="K84" s="26" t="str">
        <f>IF(H84="NEW","NEW",IF(VLOOKUP(B84,'R&amp;C_5.15.1'!$B$2:$G$453,4,FALSE)=E84,"","UPDATED"))</f>
        <v/>
      </c>
      <c r="L84" s="26" t="str">
        <f>IF(H84="NEW","NEW",IF(VLOOKUP(B84,'R&amp;C_5.15.1'!$B$2:$G$453,5,FALSE)=F84,"","UPDATED"))</f>
        <v/>
      </c>
      <c r="M84" s="26" t="str">
        <f>IF(H84="NEW","NEW",IF(VLOOKUP(B84,'R&amp;C_5.15.1'!$B$2:$G$453,6,FALSE)=G84,"","UPDATED"))</f>
        <v/>
      </c>
      <c r="N84" s="26" t="str">
        <f>IF(CONCATENATE(Table2[[#This Row],[Check 
Code]],Table2[[#This Row],[Check 
Funct.]],Table2[[#This Row],[Check 
Tech.]],Table2[[#This Row],[Check DROOLS]],Table2[[#This Row],[Check Domain]],Table2[[#This Row],[Check 
Tag]])="","",1)</f>
        <v/>
      </c>
    </row>
    <row r="85" spans="1:14" ht="63.75">
      <c r="A85" s="33" t="s">
        <v>416</v>
      </c>
      <c r="B85" s="28" t="s">
        <v>417</v>
      </c>
      <c r="C85" s="30" t="s">
        <v>418</v>
      </c>
      <c r="D85" s="30" t="s">
        <v>419</v>
      </c>
      <c r="E85" s="28" t="s">
        <v>131</v>
      </c>
      <c r="F85" s="28" t="s">
        <v>126</v>
      </c>
      <c r="G85" s="28" t="s">
        <v>397</v>
      </c>
      <c r="H85" s="26" t="str">
        <f>IFERROR(IF(VLOOKUP(B85,'R&amp;C_5.15.1'!$B$2:$G$453,1,FALSE)=B85,"",),"NEW")</f>
        <v/>
      </c>
      <c r="I85" s="26" t="str">
        <f>IF(H85="NEW","NEW",IF(VLOOKUP(B85,'R&amp;C_5.15.1'!$B$2:$G$453,2,FALSE)=C85,"","UPDATED"))</f>
        <v/>
      </c>
      <c r="J85" s="26" t="str">
        <f>IF(H85="NEW","NEW",IF(VLOOKUP(B85,'R&amp;C_5.15.1'!$B$2:$G$453,3,FALSE)=D85,"","UPDATED"))</f>
        <v/>
      </c>
      <c r="K85" s="26" t="str">
        <f>IF(H85="NEW","NEW",IF(VLOOKUP(B85,'R&amp;C_5.15.1'!$B$2:$G$453,4,FALSE)=E85,"","UPDATED"))</f>
        <v/>
      </c>
      <c r="L85" s="26" t="str">
        <f>IF(H85="NEW","NEW",IF(VLOOKUP(B85,'R&amp;C_5.15.1'!$B$2:$G$453,5,FALSE)=F85,"","UPDATED"))</f>
        <v/>
      </c>
      <c r="M85" s="26" t="str">
        <f>IF(H85="NEW","NEW",IF(VLOOKUP(B85,'R&amp;C_5.15.1'!$B$2:$G$453,6,FALSE)=G85,"","UPDATED"))</f>
        <v/>
      </c>
      <c r="N85" s="26" t="str">
        <f>IF(CONCATENATE(Table2[[#This Row],[Check 
Code]],Table2[[#This Row],[Check 
Funct.]],Table2[[#This Row],[Check 
Tech.]],Table2[[#This Row],[Check DROOLS]],Table2[[#This Row],[Check Domain]],Table2[[#This Row],[Check 
Tag]])="","",1)</f>
        <v/>
      </c>
    </row>
    <row r="86" spans="1:14" ht="178.5">
      <c r="A86" s="33" t="s">
        <v>420</v>
      </c>
      <c r="B86" s="31" t="s">
        <v>421</v>
      </c>
      <c r="C86" s="32" t="s">
        <v>422</v>
      </c>
      <c r="D86" s="32" t="s">
        <v>423</v>
      </c>
      <c r="E86" s="31" t="s">
        <v>131</v>
      </c>
      <c r="F86" s="31" t="s">
        <v>126</v>
      </c>
      <c r="G86" s="31" t="s">
        <v>424</v>
      </c>
      <c r="H86" s="26" t="str">
        <f>IFERROR(IF(VLOOKUP(B86,'R&amp;C_5.15.1'!$B$2:$G$453,1,FALSE)=B86,"",),"NEW")</f>
        <v/>
      </c>
      <c r="I86" s="26" t="str">
        <f>IF(H86="NEW","NEW",IF(VLOOKUP(B86,'R&amp;C_5.15.1'!$B$2:$G$453,2,FALSE)=C86,"","UPDATED"))</f>
        <v/>
      </c>
      <c r="J86" s="26" t="str">
        <f>IF(H86="NEW","NEW",IF(VLOOKUP(B86,'R&amp;C_5.15.1'!$B$2:$G$453,3,FALSE)=D86,"","UPDATED"))</f>
        <v/>
      </c>
      <c r="K86" s="26" t="str">
        <f>IF(H86="NEW","NEW",IF(VLOOKUP(B86,'R&amp;C_5.15.1'!$B$2:$G$453,4,FALSE)=E86,"","UPDATED"))</f>
        <v/>
      </c>
      <c r="L86" s="26" t="str">
        <f>IF(H86="NEW","NEW",IF(VLOOKUP(B86,'R&amp;C_5.15.1'!$B$2:$G$453,5,FALSE)=F86,"","UPDATED"))</f>
        <v/>
      </c>
      <c r="M86" s="26" t="str">
        <f>IF(H86="NEW","NEW",IF(VLOOKUP(B86,'R&amp;C_5.15.1'!$B$2:$G$453,6,FALSE)=G86,"","UPDATED"))</f>
        <v>UPDATED</v>
      </c>
      <c r="N86" s="26">
        <f>IF(CONCATENATE(Table2[[#This Row],[Check 
Code]],Table2[[#This Row],[Check 
Funct.]],Table2[[#This Row],[Check 
Tech.]],Table2[[#This Row],[Check DROOLS]],Table2[[#This Row],[Check Domain]],Table2[[#This Row],[Check 
Tag]])="","",1)</f>
        <v>1</v>
      </c>
    </row>
    <row r="87" spans="1:14" ht="38.25">
      <c r="A87" s="33" t="s">
        <v>425</v>
      </c>
      <c r="B87" s="28" t="s">
        <v>426</v>
      </c>
      <c r="C87" s="30" t="s">
        <v>427</v>
      </c>
      <c r="D87" s="30" t="s">
        <v>428</v>
      </c>
      <c r="E87" s="28" t="s">
        <v>131</v>
      </c>
      <c r="F87" s="28" t="s">
        <v>126</v>
      </c>
      <c r="G87" s="28" t="s">
        <v>429</v>
      </c>
      <c r="H87" s="26" t="str">
        <f>IFERROR(IF(VLOOKUP(B87,'R&amp;C_5.15.1'!$B$2:$G$453,1,FALSE)=B87,"",),"NEW")</f>
        <v/>
      </c>
      <c r="I87" s="26" t="str">
        <f>IF(H87="NEW","NEW",IF(VLOOKUP(B87,'R&amp;C_5.15.1'!$B$2:$G$453,2,FALSE)=C87,"","UPDATED"))</f>
        <v/>
      </c>
      <c r="J87" s="26" t="str">
        <f>IF(H87="NEW","NEW",IF(VLOOKUP(B87,'R&amp;C_5.15.1'!$B$2:$G$453,3,FALSE)=D87,"","UPDATED"))</f>
        <v/>
      </c>
      <c r="K87" s="26" t="str">
        <f>IF(H87="NEW","NEW",IF(VLOOKUP(B87,'R&amp;C_5.15.1'!$B$2:$G$453,4,FALSE)=E87,"","UPDATED"))</f>
        <v/>
      </c>
      <c r="L87" s="26" t="str">
        <f>IF(H87="NEW","NEW",IF(VLOOKUP(B87,'R&amp;C_5.15.1'!$B$2:$G$453,5,FALSE)=F87,"","UPDATED"))</f>
        <v/>
      </c>
      <c r="M87" s="26" t="str">
        <f>IF(H87="NEW","NEW",IF(VLOOKUP(B87,'R&amp;C_5.15.1'!$B$2:$G$453,6,FALSE)=G87,"","UPDATED"))</f>
        <v/>
      </c>
      <c r="N87" s="26" t="str">
        <f>IF(CONCATENATE(Table2[[#This Row],[Check 
Code]],Table2[[#This Row],[Check 
Funct.]],Table2[[#This Row],[Check 
Tech.]],Table2[[#This Row],[Check DROOLS]],Table2[[#This Row],[Check Domain]],Table2[[#This Row],[Check 
Tag]])="","",1)</f>
        <v/>
      </c>
    </row>
    <row r="88" spans="1:14" ht="409.5">
      <c r="A88" s="33" t="s">
        <v>430</v>
      </c>
      <c r="B88" s="31" t="s">
        <v>431</v>
      </c>
      <c r="C88" s="32" t="s">
        <v>432</v>
      </c>
      <c r="D88" s="32" t="s">
        <v>433</v>
      </c>
      <c r="E88" s="31" t="s">
        <v>131</v>
      </c>
      <c r="F88" s="31" t="s">
        <v>126</v>
      </c>
      <c r="G88" s="31" t="s">
        <v>434</v>
      </c>
      <c r="H88" s="26" t="str">
        <f>IFERROR(IF(VLOOKUP(B88,'R&amp;C_5.15.1'!$B$2:$G$453,1,FALSE)=B88,"",),"NEW")</f>
        <v/>
      </c>
      <c r="I88" s="26" t="str">
        <f>IF(H88="NEW","NEW",IF(VLOOKUP(B88,'R&amp;C_5.15.1'!$B$2:$G$453,2,FALSE)=C88,"","UPDATED"))</f>
        <v/>
      </c>
      <c r="J88" s="26" t="str">
        <f>IF(H88="NEW","NEW",IF(VLOOKUP(B88,'R&amp;C_5.15.1'!$B$2:$G$453,3,FALSE)=D88,"","UPDATED"))</f>
        <v/>
      </c>
      <c r="K88" s="26" t="str">
        <f>IF(H88="NEW","NEW",IF(VLOOKUP(B88,'R&amp;C_5.15.1'!$B$2:$G$453,4,FALSE)=E88,"","UPDATED"))</f>
        <v/>
      </c>
      <c r="L88" s="26" t="str">
        <f>IF(H88="NEW","NEW",IF(VLOOKUP(B88,'R&amp;C_5.15.1'!$B$2:$G$453,5,FALSE)=F88,"","UPDATED"))</f>
        <v/>
      </c>
      <c r="M88" s="26" t="str">
        <f>IF(H88="NEW","NEW",IF(VLOOKUP(B88,'R&amp;C_5.15.1'!$B$2:$G$453,6,FALSE)=G88,"","UPDATED"))</f>
        <v/>
      </c>
      <c r="N88" s="26" t="str">
        <f>IF(CONCATENATE(Table2[[#This Row],[Check 
Code]],Table2[[#This Row],[Check 
Funct.]],Table2[[#This Row],[Check 
Tech.]],Table2[[#This Row],[Check DROOLS]],Table2[[#This Row],[Check Domain]],Table2[[#This Row],[Check 
Tag]])="","",1)</f>
        <v/>
      </c>
    </row>
    <row r="89" spans="1:14" ht="331.5">
      <c r="A89" s="33" t="s">
        <v>435</v>
      </c>
      <c r="B89" s="28" t="s">
        <v>436</v>
      </c>
      <c r="C89" s="29" t="s">
        <v>437</v>
      </c>
      <c r="D89" s="29" t="s">
        <v>438</v>
      </c>
      <c r="E89" s="28" t="s">
        <v>131</v>
      </c>
      <c r="F89" s="28" t="s">
        <v>126</v>
      </c>
      <c r="G89" s="28" t="s">
        <v>439</v>
      </c>
      <c r="H89" s="26" t="str">
        <f>IFERROR(IF(VLOOKUP(B89,'R&amp;C_5.15.1'!$B$2:$G$453,1,FALSE)=B89,"",),"NEW")</f>
        <v/>
      </c>
      <c r="I89" s="26" t="str">
        <f>IF(H89="NEW","NEW",IF(VLOOKUP(B89,'R&amp;C_5.15.1'!$B$2:$G$453,2,FALSE)=C89,"","UPDATED"))</f>
        <v>UPDATED</v>
      </c>
      <c r="J89" s="26" t="str">
        <f>IF(H89="NEW","NEW",IF(VLOOKUP(B89,'R&amp;C_5.15.1'!$B$2:$G$453,3,FALSE)=D89,"","UPDATED"))</f>
        <v>UPDATED</v>
      </c>
      <c r="K89" s="26" t="str">
        <f>IF(H89="NEW","NEW",IF(VLOOKUP(B89,'R&amp;C_5.15.1'!$B$2:$G$453,4,FALSE)=E89,"","UPDATED"))</f>
        <v/>
      </c>
      <c r="L89" s="26" t="str">
        <f>IF(H89="NEW","NEW",IF(VLOOKUP(B89,'R&amp;C_5.15.1'!$B$2:$G$453,5,FALSE)=F89,"","UPDATED"))</f>
        <v/>
      </c>
      <c r="M89" s="26" t="str">
        <f>IF(H89="NEW","NEW",IF(VLOOKUP(B89,'R&amp;C_5.15.1'!$B$2:$G$453,6,FALSE)=G89,"","UPDATED"))</f>
        <v/>
      </c>
      <c r="N89" s="26">
        <f>IF(CONCATENATE(Table2[[#This Row],[Check 
Code]],Table2[[#This Row],[Check 
Funct.]],Table2[[#This Row],[Check 
Tech.]],Table2[[#This Row],[Check DROOLS]],Table2[[#This Row],[Check Domain]],Table2[[#This Row],[Check 
Tag]])="","",1)</f>
        <v>1</v>
      </c>
    </row>
    <row r="90" spans="1:14" ht="63.75">
      <c r="A90" s="33" t="s">
        <v>440</v>
      </c>
      <c r="B90" s="31" t="s">
        <v>441</v>
      </c>
      <c r="C90" s="32" t="s">
        <v>442</v>
      </c>
      <c r="D90" s="32" t="s">
        <v>443</v>
      </c>
      <c r="E90" s="31" t="s">
        <v>131</v>
      </c>
      <c r="F90" s="31" t="s">
        <v>126</v>
      </c>
      <c r="G90" s="31" t="s">
        <v>444</v>
      </c>
      <c r="H90" s="26" t="str">
        <f>IFERROR(IF(VLOOKUP(B90,'R&amp;C_5.15.1'!$B$2:$G$453,1,FALSE)=B90,"",),"NEW")</f>
        <v/>
      </c>
      <c r="I90" s="26" t="str">
        <f>IF(H90="NEW","NEW",IF(VLOOKUP(B90,'R&amp;C_5.15.1'!$B$2:$G$453,2,FALSE)=C90,"","UPDATED"))</f>
        <v/>
      </c>
      <c r="J90" s="26" t="str">
        <f>IF(H90="NEW","NEW",IF(VLOOKUP(B90,'R&amp;C_5.15.1'!$B$2:$G$453,3,FALSE)=D90,"","UPDATED"))</f>
        <v/>
      </c>
      <c r="K90" s="26" t="str">
        <f>IF(H90="NEW","NEW",IF(VLOOKUP(B90,'R&amp;C_5.15.1'!$B$2:$G$453,4,FALSE)=E90,"","UPDATED"))</f>
        <v/>
      </c>
      <c r="L90" s="26" t="str">
        <f>IF(H90="NEW","NEW",IF(VLOOKUP(B90,'R&amp;C_5.15.1'!$B$2:$G$453,5,FALSE)=F90,"","UPDATED"))</f>
        <v/>
      </c>
      <c r="M90" s="26" t="str">
        <f>IF(H90="NEW","NEW",IF(VLOOKUP(B90,'R&amp;C_5.15.1'!$B$2:$G$453,6,FALSE)=G90,"","UPDATED"))</f>
        <v/>
      </c>
      <c r="N90" s="26" t="str">
        <f>IF(CONCATENATE(Table2[[#This Row],[Check 
Code]],Table2[[#This Row],[Check 
Funct.]],Table2[[#This Row],[Check 
Tech.]],Table2[[#This Row],[Check DROOLS]],Table2[[#This Row],[Check Domain]],Table2[[#This Row],[Check 
Tag]])="","",1)</f>
        <v/>
      </c>
    </row>
    <row r="91" spans="1:14" ht="76.5">
      <c r="A91" s="33" t="s">
        <v>445</v>
      </c>
      <c r="B91" s="28" t="s">
        <v>446</v>
      </c>
      <c r="C91" s="30" t="s">
        <v>447</v>
      </c>
      <c r="D91" s="30" t="s">
        <v>448</v>
      </c>
      <c r="E91" s="28" t="s">
        <v>131</v>
      </c>
      <c r="F91" s="28" t="s">
        <v>126</v>
      </c>
      <c r="G91" s="28" t="s">
        <v>449</v>
      </c>
      <c r="H91" s="26" t="str">
        <f>IFERROR(IF(VLOOKUP(B91,'R&amp;C_5.15.1'!$B$2:$G$453,1,FALSE)=B91,"",),"NEW")</f>
        <v/>
      </c>
      <c r="I91" s="26" t="str">
        <f>IF(H91="NEW","NEW",IF(VLOOKUP(B91,'R&amp;C_5.15.1'!$B$2:$G$453,2,FALSE)=C91,"","UPDATED"))</f>
        <v/>
      </c>
      <c r="J91" s="26" t="str">
        <f>IF(H91="NEW","NEW",IF(VLOOKUP(B91,'R&amp;C_5.15.1'!$B$2:$G$453,3,FALSE)=D91,"","UPDATED"))</f>
        <v/>
      </c>
      <c r="K91" s="26" t="str">
        <f>IF(H91="NEW","NEW",IF(VLOOKUP(B91,'R&amp;C_5.15.1'!$B$2:$G$453,4,FALSE)=E91,"","UPDATED"))</f>
        <v/>
      </c>
      <c r="L91" s="26" t="str">
        <f>IF(H91="NEW","NEW",IF(VLOOKUP(B91,'R&amp;C_5.15.1'!$B$2:$G$453,5,FALSE)=F91,"","UPDATED"))</f>
        <v/>
      </c>
      <c r="M91" s="26" t="str">
        <f>IF(H91="NEW","NEW",IF(VLOOKUP(B91,'R&amp;C_5.15.1'!$B$2:$G$453,6,FALSE)=G91,"","UPDATED"))</f>
        <v/>
      </c>
      <c r="N91" s="26" t="str">
        <f>IF(CONCATENATE(Table2[[#This Row],[Check 
Code]],Table2[[#This Row],[Check 
Funct.]],Table2[[#This Row],[Check 
Tech.]],Table2[[#This Row],[Check DROOLS]],Table2[[#This Row],[Check Domain]],Table2[[#This Row],[Check 
Tag]])="","",1)</f>
        <v/>
      </c>
    </row>
    <row r="92" spans="1:14" ht="76.5">
      <c r="A92" s="33" t="s">
        <v>450</v>
      </c>
      <c r="B92" s="31" t="s">
        <v>451</v>
      </c>
      <c r="C92" s="32" t="s">
        <v>452</v>
      </c>
      <c r="D92" s="32" t="s">
        <v>453</v>
      </c>
      <c r="E92" s="31" t="s">
        <v>131</v>
      </c>
      <c r="F92" s="31" t="s">
        <v>126</v>
      </c>
      <c r="G92" s="31" t="s">
        <v>82</v>
      </c>
      <c r="H92" s="26" t="str">
        <f>IFERROR(IF(VLOOKUP(B92,'R&amp;C_5.15.1'!$B$2:$G$453,1,FALSE)=B92,"",),"NEW")</f>
        <v/>
      </c>
      <c r="I92" s="26" t="str">
        <f>IF(H92="NEW","NEW",IF(VLOOKUP(B92,'R&amp;C_5.15.1'!$B$2:$G$453,2,FALSE)=C92,"","UPDATED"))</f>
        <v/>
      </c>
      <c r="J92" s="26" t="str">
        <f>IF(H92="NEW","NEW",IF(VLOOKUP(B92,'R&amp;C_5.15.1'!$B$2:$G$453,3,FALSE)=D92,"","UPDATED"))</f>
        <v/>
      </c>
      <c r="K92" s="26" t="str">
        <f>IF(H92="NEW","NEW",IF(VLOOKUP(B92,'R&amp;C_5.15.1'!$B$2:$G$453,4,FALSE)=E92,"","UPDATED"))</f>
        <v/>
      </c>
      <c r="L92" s="26" t="str">
        <f>IF(H92="NEW","NEW",IF(VLOOKUP(B92,'R&amp;C_5.15.1'!$B$2:$G$453,5,FALSE)=F92,"","UPDATED"))</f>
        <v/>
      </c>
      <c r="M92" s="26" t="str">
        <f>IF(H92="NEW","NEW",IF(VLOOKUP(B92,'R&amp;C_5.15.1'!$B$2:$G$453,6,FALSE)=G92,"","UPDATED"))</f>
        <v/>
      </c>
      <c r="N92" s="26" t="str">
        <f>IF(CONCATENATE(Table2[[#This Row],[Check 
Code]],Table2[[#This Row],[Check 
Funct.]],Table2[[#This Row],[Check 
Tech.]],Table2[[#This Row],[Check DROOLS]],Table2[[#This Row],[Check Domain]],Table2[[#This Row],[Check 
Tag]])="","",1)</f>
        <v/>
      </c>
    </row>
    <row r="93" spans="1:14" ht="293.25">
      <c r="A93" s="33" t="s">
        <v>454</v>
      </c>
      <c r="B93" s="28" t="s">
        <v>455</v>
      </c>
      <c r="C93" s="30" t="s">
        <v>456</v>
      </c>
      <c r="D93" s="30" t="s">
        <v>457</v>
      </c>
      <c r="E93" s="28" t="s">
        <v>131</v>
      </c>
      <c r="F93" s="28" t="s">
        <v>126</v>
      </c>
      <c r="G93" s="28" t="s">
        <v>82</v>
      </c>
      <c r="H93" s="26" t="str">
        <f>IFERROR(IF(VLOOKUP(B93,'R&amp;C_5.15.1'!$B$2:$G$453,1,FALSE)=B93,"",),"NEW")</f>
        <v/>
      </c>
      <c r="I93" s="26" t="str">
        <f>IF(H93="NEW","NEW",IF(VLOOKUP(B93,'R&amp;C_5.15.1'!$B$2:$G$453,2,FALSE)=C93,"","UPDATED"))</f>
        <v/>
      </c>
      <c r="J93" s="26" t="str">
        <f>IF(H93="NEW","NEW",IF(VLOOKUP(B93,'R&amp;C_5.15.1'!$B$2:$G$453,3,FALSE)=D93,"","UPDATED"))</f>
        <v/>
      </c>
      <c r="K93" s="26" t="str">
        <f>IF(H93="NEW","NEW",IF(VLOOKUP(B93,'R&amp;C_5.15.1'!$B$2:$G$453,4,FALSE)=E93,"","UPDATED"))</f>
        <v/>
      </c>
      <c r="L93" s="26" t="str">
        <f>IF(H93="NEW","NEW",IF(VLOOKUP(B93,'R&amp;C_5.15.1'!$B$2:$G$453,5,FALSE)=F93,"","UPDATED"))</f>
        <v/>
      </c>
      <c r="M93" s="26" t="str">
        <f>IF(H93="NEW","NEW",IF(VLOOKUP(B93,'R&amp;C_5.15.1'!$B$2:$G$453,6,FALSE)=G93,"","UPDATED"))</f>
        <v/>
      </c>
      <c r="N93" s="26" t="str">
        <f>IF(CONCATENATE(Table2[[#This Row],[Check 
Code]],Table2[[#This Row],[Check 
Funct.]],Table2[[#This Row],[Check 
Tech.]],Table2[[#This Row],[Check DROOLS]],Table2[[#This Row],[Check Domain]],Table2[[#This Row],[Check 
Tag]])="","",1)</f>
        <v/>
      </c>
    </row>
    <row r="94" spans="1:14" ht="51">
      <c r="A94" s="33" t="s">
        <v>458</v>
      </c>
      <c r="B94" s="31" t="s">
        <v>459</v>
      </c>
      <c r="C94" s="32" t="s">
        <v>460</v>
      </c>
      <c r="D94" s="32" t="s">
        <v>461</v>
      </c>
      <c r="E94" s="31" t="s">
        <v>131</v>
      </c>
      <c r="F94" s="31" t="s">
        <v>126</v>
      </c>
      <c r="G94" s="31" t="s">
        <v>136</v>
      </c>
      <c r="H94" s="26" t="str">
        <f>IFERROR(IF(VLOOKUP(B94,'R&amp;C_5.15.1'!$B$2:$G$453,1,FALSE)=B94,"",),"NEW")</f>
        <v/>
      </c>
      <c r="I94" s="26" t="str">
        <f>IF(H94="NEW","NEW",IF(VLOOKUP(B94,'R&amp;C_5.15.1'!$B$2:$G$453,2,FALSE)=C94,"","UPDATED"))</f>
        <v/>
      </c>
      <c r="J94" s="26" t="str">
        <f>IF(H94="NEW","NEW",IF(VLOOKUP(B94,'R&amp;C_5.15.1'!$B$2:$G$453,3,FALSE)=D94,"","UPDATED"))</f>
        <v/>
      </c>
      <c r="K94" s="26" t="str">
        <f>IF(H94="NEW","NEW",IF(VLOOKUP(B94,'R&amp;C_5.15.1'!$B$2:$G$453,4,FALSE)=E94,"","UPDATED"))</f>
        <v/>
      </c>
      <c r="L94" s="26" t="str">
        <f>IF(H94="NEW","NEW",IF(VLOOKUP(B94,'R&amp;C_5.15.1'!$B$2:$G$453,5,FALSE)=F94,"","UPDATED"))</f>
        <v/>
      </c>
      <c r="M94" s="26" t="str">
        <f>IF(H94="NEW","NEW",IF(VLOOKUP(B94,'R&amp;C_5.15.1'!$B$2:$G$453,6,FALSE)=G94,"","UPDATED"))</f>
        <v/>
      </c>
      <c r="N94" s="26" t="str">
        <f>IF(CONCATENATE(Table2[[#This Row],[Check 
Code]],Table2[[#This Row],[Check 
Funct.]],Table2[[#This Row],[Check 
Tech.]],Table2[[#This Row],[Check DROOLS]],Table2[[#This Row],[Check Domain]],Table2[[#This Row],[Check 
Tag]])="","",1)</f>
        <v/>
      </c>
    </row>
    <row r="95" spans="1:14" ht="89.25">
      <c r="A95" s="33" t="s">
        <v>462</v>
      </c>
      <c r="B95" s="28" t="s">
        <v>463</v>
      </c>
      <c r="C95" s="30" t="s">
        <v>464</v>
      </c>
      <c r="D95" s="30" t="s">
        <v>465</v>
      </c>
      <c r="E95" s="28" t="s">
        <v>131</v>
      </c>
      <c r="F95" s="28" t="s">
        <v>126</v>
      </c>
      <c r="G95" s="28" t="s">
        <v>136</v>
      </c>
      <c r="H95" s="26" t="str">
        <f>IFERROR(IF(VLOOKUP(B95,'R&amp;C_5.15.1'!$B$2:$G$453,1,FALSE)=B95,"",),"NEW")</f>
        <v/>
      </c>
      <c r="I95" s="26" t="str">
        <f>IF(H95="NEW","NEW",IF(VLOOKUP(B95,'R&amp;C_5.15.1'!$B$2:$G$453,2,FALSE)=C95,"","UPDATED"))</f>
        <v/>
      </c>
      <c r="J95" s="26" t="str">
        <f>IF(H95="NEW","NEW",IF(VLOOKUP(B95,'R&amp;C_5.15.1'!$B$2:$G$453,3,FALSE)=D95,"","UPDATED"))</f>
        <v/>
      </c>
      <c r="K95" s="26" t="str">
        <f>IF(H95="NEW","NEW",IF(VLOOKUP(B95,'R&amp;C_5.15.1'!$B$2:$G$453,4,FALSE)=E95,"","UPDATED"))</f>
        <v/>
      </c>
      <c r="L95" s="26" t="str">
        <f>IF(H95="NEW","NEW",IF(VLOOKUP(B95,'R&amp;C_5.15.1'!$B$2:$G$453,5,FALSE)=F95,"","UPDATED"))</f>
        <v/>
      </c>
      <c r="M95" s="26" t="str">
        <f>IF(H95="NEW","NEW",IF(VLOOKUP(B95,'R&amp;C_5.15.1'!$B$2:$G$453,6,FALSE)=G95,"","UPDATED"))</f>
        <v/>
      </c>
      <c r="N95" s="26" t="str">
        <f>IF(CONCATENATE(Table2[[#This Row],[Check 
Code]],Table2[[#This Row],[Check 
Funct.]],Table2[[#This Row],[Check 
Tech.]],Table2[[#This Row],[Check DROOLS]],Table2[[#This Row],[Check Domain]],Table2[[#This Row],[Check 
Tag]])="","",1)</f>
        <v/>
      </c>
    </row>
    <row r="96" spans="1:14" ht="38.25">
      <c r="A96" s="33" t="s">
        <v>466</v>
      </c>
      <c r="B96" s="31" t="s">
        <v>467</v>
      </c>
      <c r="C96" s="32" t="s">
        <v>468</v>
      </c>
      <c r="D96" s="32" t="s">
        <v>469</v>
      </c>
      <c r="E96" s="31" t="s">
        <v>131</v>
      </c>
      <c r="F96" s="31" t="s">
        <v>126</v>
      </c>
      <c r="G96" s="31" t="s">
        <v>470</v>
      </c>
      <c r="H96" s="26" t="str">
        <f>IFERROR(IF(VLOOKUP(B96,'R&amp;C_5.15.1'!$B$2:$G$453,1,FALSE)=B96,"",),"NEW")</f>
        <v/>
      </c>
      <c r="I96" s="26" t="str">
        <f>IF(H96="NEW","NEW",IF(VLOOKUP(B96,'R&amp;C_5.15.1'!$B$2:$G$453,2,FALSE)=C96,"","UPDATED"))</f>
        <v/>
      </c>
      <c r="J96" s="26" t="str">
        <f>IF(H96="NEW","NEW",IF(VLOOKUP(B96,'R&amp;C_5.15.1'!$B$2:$G$453,3,FALSE)=D96,"","UPDATED"))</f>
        <v/>
      </c>
      <c r="K96" s="26" t="str">
        <f>IF(H96="NEW","NEW",IF(VLOOKUP(B96,'R&amp;C_5.15.1'!$B$2:$G$453,4,FALSE)=E96,"","UPDATED"))</f>
        <v/>
      </c>
      <c r="L96" s="26" t="str">
        <f>IF(H96="NEW","NEW",IF(VLOOKUP(B96,'R&amp;C_5.15.1'!$B$2:$G$453,5,FALSE)=F96,"","UPDATED"))</f>
        <v/>
      </c>
      <c r="M96" s="26" t="str">
        <f>IF(H96="NEW","NEW",IF(VLOOKUP(B96,'R&amp;C_5.15.1'!$B$2:$G$453,6,FALSE)=G96,"","UPDATED"))</f>
        <v/>
      </c>
      <c r="N96" s="26" t="str">
        <f>IF(CONCATENATE(Table2[[#This Row],[Check 
Code]],Table2[[#This Row],[Check 
Funct.]],Table2[[#This Row],[Check 
Tech.]],Table2[[#This Row],[Check DROOLS]],Table2[[#This Row],[Check Domain]],Table2[[#This Row],[Check 
Tag]])="","",1)</f>
        <v/>
      </c>
    </row>
    <row r="97" spans="1:14" ht="38.25">
      <c r="A97" s="33" t="s">
        <v>471</v>
      </c>
      <c r="B97" s="28" t="s">
        <v>472</v>
      </c>
      <c r="C97" s="30" t="s">
        <v>473</v>
      </c>
      <c r="D97" s="30" t="s">
        <v>474</v>
      </c>
      <c r="E97" s="28" t="s">
        <v>131</v>
      </c>
      <c r="F97" s="28" t="s">
        <v>126</v>
      </c>
      <c r="G97" s="28" t="s">
        <v>136</v>
      </c>
      <c r="H97" s="26" t="str">
        <f>IFERROR(IF(VLOOKUP(B97,'R&amp;C_5.15.1'!$B$2:$G$453,1,FALSE)=B97,"",),"NEW")</f>
        <v/>
      </c>
      <c r="I97" s="26" t="str">
        <f>IF(H97="NEW","NEW",IF(VLOOKUP(B97,'R&amp;C_5.15.1'!$B$2:$G$453,2,FALSE)=C97,"","UPDATED"))</f>
        <v/>
      </c>
      <c r="J97" s="26" t="str">
        <f>IF(H97="NEW","NEW",IF(VLOOKUP(B97,'R&amp;C_5.15.1'!$B$2:$G$453,3,FALSE)=D97,"","UPDATED"))</f>
        <v/>
      </c>
      <c r="K97" s="26" t="str">
        <f>IF(H97="NEW","NEW",IF(VLOOKUP(B97,'R&amp;C_5.15.1'!$B$2:$G$453,4,FALSE)=E97,"","UPDATED"))</f>
        <v/>
      </c>
      <c r="L97" s="26" t="str">
        <f>IF(H97="NEW","NEW",IF(VLOOKUP(B97,'R&amp;C_5.15.1'!$B$2:$G$453,5,FALSE)=F97,"","UPDATED"))</f>
        <v/>
      </c>
      <c r="M97" s="26" t="str">
        <f>IF(H97="NEW","NEW",IF(VLOOKUP(B97,'R&amp;C_5.15.1'!$B$2:$G$453,6,FALSE)=G97,"","UPDATED"))</f>
        <v/>
      </c>
      <c r="N97" s="26" t="str">
        <f>IF(CONCATENATE(Table2[[#This Row],[Check 
Code]],Table2[[#This Row],[Check 
Funct.]],Table2[[#This Row],[Check 
Tech.]],Table2[[#This Row],[Check DROOLS]],Table2[[#This Row],[Check Domain]],Table2[[#This Row],[Check 
Tag]])="","",1)</f>
        <v/>
      </c>
    </row>
    <row r="98" spans="1:14" ht="38.25">
      <c r="A98" s="33" t="s">
        <v>475</v>
      </c>
      <c r="B98" s="31" t="s">
        <v>476</v>
      </c>
      <c r="C98" s="32" t="s">
        <v>477</v>
      </c>
      <c r="D98" s="32" t="s">
        <v>478</v>
      </c>
      <c r="E98" s="31" t="s">
        <v>131</v>
      </c>
      <c r="F98" s="31" t="s">
        <v>126</v>
      </c>
      <c r="G98" s="31" t="s">
        <v>136</v>
      </c>
      <c r="H98" s="26" t="str">
        <f>IFERROR(IF(VLOOKUP(B98,'R&amp;C_5.15.1'!$B$2:$G$453,1,FALSE)=B98,"",),"NEW")</f>
        <v/>
      </c>
      <c r="I98" s="26" t="str">
        <f>IF(H98="NEW","NEW",IF(VLOOKUP(B98,'R&amp;C_5.15.1'!$B$2:$G$453,2,FALSE)=C98,"","UPDATED"))</f>
        <v/>
      </c>
      <c r="J98" s="26" t="str">
        <f>IF(H98="NEW","NEW",IF(VLOOKUP(B98,'R&amp;C_5.15.1'!$B$2:$G$453,3,FALSE)=D98,"","UPDATED"))</f>
        <v/>
      </c>
      <c r="K98" s="26" t="str">
        <f>IF(H98="NEW","NEW",IF(VLOOKUP(B98,'R&amp;C_5.15.1'!$B$2:$G$453,4,FALSE)=E98,"","UPDATED"))</f>
        <v/>
      </c>
      <c r="L98" s="26" t="str">
        <f>IF(H98="NEW","NEW",IF(VLOOKUP(B98,'R&amp;C_5.15.1'!$B$2:$G$453,5,FALSE)=F98,"","UPDATED"))</f>
        <v/>
      </c>
      <c r="M98" s="26" t="str">
        <f>IF(H98="NEW","NEW",IF(VLOOKUP(B98,'R&amp;C_5.15.1'!$B$2:$G$453,6,FALSE)=G98,"","UPDATED"))</f>
        <v/>
      </c>
      <c r="N98" s="26" t="str">
        <f>IF(CONCATENATE(Table2[[#This Row],[Check 
Code]],Table2[[#This Row],[Check 
Funct.]],Table2[[#This Row],[Check 
Tech.]],Table2[[#This Row],[Check DROOLS]],Table2[[#This Row],[Check Domain]],Table2[[#This Row],[Check 
Tag]])="","",1)</f>
        <v/>
      </c>
    </row>
    <row r="99" spans="1:14" ht="38.25">
      <c r="A99" s="33" t="s">
        <v>479</v>
      </c>
      <c r="B99" s="28" t="s">
        <v>480</v>
      </c>
      <c r="C99" s="30" t="s">
        <v>481</v>
      </c>
      <c r="D99" s="30" t="s">
        <v>482</v>
      </c>
      <c r="E99" s="28" t="s">
        <v>131</v>
      </c>
      <c r="F99" s="28" t="s">
        <v>126</v>
      </c>
      <c r="G99" s="28" t="s">
        <v>136</v>
      </c>
      <c r="H99" s="26" t="str">
        <f>IFERROR(IF(VLOOKUP(B99,'R&amp;C_5.15.1'!$B$2:$G$453,1,FALSE)=B99,"",),"NEW")</f>
        <v/>
      </c>
      <c r="I99" s="26" t="str">
        <f>IF(H99="NEW","NEW",IF(VLOOKUP(B99,'R&amp;C_5.15.1'!$B$2:$G$453,2,FALSE)=C99,"","UPDATED"))</f>
        <v/>
      </c>
      <c r="J99" s="26" t="str">
        <f>IF(H99="NEW","NEW",IF(VLOOKUP(B99,'R&amp;C_5.15.1'!$B$2:$G$453,3,FALSE)=D99,"","UPDATED"))</f>
        <v/>
      </c>
      <c r="K99" s="26" t="str">
        <f>IF(H99="NEW","NEW",IF(VLOOKUP(B99,'R&amp;C_5.15.1'!$B$2:$G$453,4,FALSE)=E99,"","UPDATED"))</f>
        <v/>
      </c>
      <c r="L99" s="26" t="str">
        <f>IF(H99="NEW","NEW",IF(VLOOKUP(B99,'R&amp;C_5.15.1'!$B$2:$G$453,5,FALSE)=F99,"","UPDATED"))</f>
        <v/>
      </c>
      <c r="M99" s="26" t="str">
        <f>IF(H99="NEW","NEW",IF(VLOOKUP(B99,'R&amp;C_5.15.1'!$B$2:$G$453,6,FALSE)=G99,"","UPDATED"))</f>
        <v/>
      </c>
      <c r="N99" s="26" t="str">
        <f>IF(CONCATENATE(Table2[[#This Row],[Check 
Code]],Table2[[#This Row],[Check 
Funct.]],Table2[[#This Row],[Check 
Tech.]],Table2[[#This Row],[Check DROOLS]],Table2[[#This Row],[Check Domain]],Table2[[#This Row],[Check 
Tag]])="","",1)</f>
        <v/>
      </c>
    </row>
    <row r="100" spans="1:14" ht="63.75">
      <c r="A100" s="33" t="s">
        <v>483</v>
      </c>
      <c r="B100" s="31" t="s">
        <v>484</v>
      </c>
      <c r="C100" s="32" t="s">
        <v>485</v>
      </c>
      <c r="D100" s="32" t="s">
        <v>486</v>
      </c>
      <c r="E100" s="31" t="s">
        <v>131</v>
      </c>
      <c r="F100" s="31" t="s">
        <v>126</v>
      </c>
      <c r="G100" s="31" t="s">
        <v>136</v>
      </c>
      <c r="H100" s="26" t="str">
        <f>IFERROR(IF(VLOOKUP(B100,'R&amp;C_5.15.1'!$B$2:$G$453,1,FALSE)=B100,"",),"NEW")</f>
        <v/>
      </c>
      <c r="I100" s="26" t="str">
        <f>IF(H100="NEW","NEW",IF(VLOOKUP(B100,'R&amp;C_5.15.1'!$B$2:$G$453,2,FALSE)=C100,"","UPDATED"))</f>
        <v/>
      </c>
      <c r="J100" s="26" t="str">
        <f>IF(H100="NEW","NEW",IF(VLOOKUP(B100,'R&amp;C_5.15.1'!$B$2:$G$453,3,FALSE)=D100,"","UPDATED"))</f>
        <v/>
      </c>
      <c r="K100" s="26" t="str">
        <f>IF(H100="NEW","NEW",IF(VLOOKUP(B100,'R&amp;C_5.15.1'!$B$2:$G$453,4,FALSE)=E100,"","UPDATED"))</f>
        <v/>
      </c>
      <c r="L100" s="26" t="str">
        <f>IF(H100="NEW","NEW",IF(VLOOKUP(B100,'R&amp;C_5.15.1'!$B$2:$G$453,5,FALSE)=F100,"","UPDATED"))</f>
        <v/>
      </c>
      <c r="M100" s="26" t="str">
        <f>IF(H100="NEW","NEW",IF(VLOOKUP(B100,'R&amp;C_5.15.1'!$B$2:$G$453,6,FALSE)=G100,"","UPDATED"))</f>
        <v/>
      </c>
      <c r="N100" s="26" t="str">
        <f>IF(CONCATENATE(Table2[[#This Row],[Check 
Code]],Table2[[#This Row],[Check 
Funct.]],Table2[[#This Row],[Check 
Tech.]],Table2[[#This Row],[Check DROOLS]],Table2[[#This Row],[Check Domain]],Table2[[#This Row],[Check 
Tag]])="","",1)</f>
        <v/>
      </c>
    </row>
    <row r="101" spans="1:14" ht="38.25">
      <c r="A101" s="33" t="s">
        <v>487</v>
      </c>
      <c r="B101" s="28" t="s">
        <v>488</v>
      </c>
      <c r="C101" s="30" t="s">
        <v>489</v>
      </c>
      <c r="D101" s="30" t="s">
        <v>490</v>
      </c>
      <c r="E101" s="28" t="s">
        <v>131</v>
      </c>
      <c r="F101" s="28" t="s">
        <v>126</v>
      </c>
      <c r="G101" s="28" t="s">
        <v>136</v>
      </c>
      <c r="H101" s="26" t="str">
        <f>IFERROR(IF(VLOOKUP(B101,'R&amp;C_5.15.1'!$B$2:$G$453,1,FALSE)=B101,"",),"NEW")</f>
        <v/>
      </c>
      <c r="I101" s="26" t="str">
        <f>IF(H101="NEW","NEW",IF(VLOOKUP(B101,'R&amp;C_5.15.1'!$B$2:$G$453,2,FALSE)=C101,"","UPDATED"))</f>
        <v/>
      </c>
      <c r="J101" s="26" t="str">
        <f>IF(H101="NEW","NEW",IF(VLOOKUP(B101,'R&amp;C_5.15.1'!$B$2:$G$453,3,FALSE)=D101,"","UPDATED"))</f>
        <v/>
      </c>
      <c r="K101" s="26" t="str">
        <f>IF(H101="NEW","NEW",IF(VLOOKUP(B101,'R&amp;C_5.15.1'!$B$2:$G$453,4,FALSE)=E101,"","UPDATED"))</f>
        <v/>
      </c>
      <c r="L101" s="26" t="str">
        <f>IF(H101="NEW","NEW",IF(VLOOKUP(B101,'R&amp;C_5.15.1'!$B$2:$G$453,5,FALSE)=F101,"","UPDATED"))</f>
        <v/>
      </c>
      <c r="M101" s="26" t="str">
        <f>IF(H101="NEW","NEW",IF(VLOOKUP(B101,'R&amp;C_5.15.1'!$B$2:$G$453,6,FALSE)=G101,"","UPDATED"))</f>
        <v/>
      </c>
      <c r="N101" s="26" t="str">
        <f>IF(CONCATENATE(Table2[[#This Row],[Check 
Code]],Table2[[#This Row],[Check 
Funct.]],Table2[[#This Row],[Check 
Tech.]],Table2[[#This Row],[Check DROOLS]],Table2[[#This Row],[Check Domain]],Table2[[#This Row],[Check 
Tag]])="","",1)</f>
        <v/>
      </c>
    </row>
    <row r="102" spans="1:14" ht="127.5">
      <c r="A102" s="33" t="s">
        <v>491</v>
      </c>
      <c r="B102" s="31" t="s">
        <v>492</v>
      </c>
      <c r="C102" s="32" t="s">
        <v>493</v>
      </c>
      <c r="D102" s="32" t="s">
        <v>494</v>
      </c>
      <c r="E102" s="31" t="s">
        <v>131</v>
      </c>
      <c r="F102" s="31" t="s">
        <v>126</v>
      </c>
      <c r="G102" s="31" t="s">
        <v>82</v>
      </c>
      <c r="H102" s="26" t="str">
        <f>IFERROR(IF(VLOOKUP(B102,'R&amp;C_5.15.1'!$B$2:$G$453,1,FALSE)=B102,"",),"NEW")</f>
        <v/>
      </c>
      <c r="I102" s="26" t="str">
        <f>IF(H102="NEW","NEW",IF(VLOOKUP(B102,'R&amp;C_5.15.1'!$B$2:$G$453,2,FALSE)=C102,"","UPDATED"))</f>
        <v/>
      </c>
      <c r="J102" s="26" t="str">
        <f>IF(H102="NEW","NEW",IF(VLOOKUP(B102,'R&amp;C_5.15.1'!$B$2:$G$453,3,FALSE)=D102,"","UPDATED"))</f>
        <v/>
      </c>
      <c r="K102" s="26" t="str">
        <f>IF(H102="NEW","NEW",IF(VLOOKUP(B102,'R&amp;C_5.15.1'!$B$2:$G$453,4,FALSE)=E102,"","UPDATED"))</f>
        <v/>
      </c>
      <c r="L102" s="26" t="str">
        <f>IF(H102="NEW","NEW",IF(VLOOKUP(B102,'R&amp;C_5.15.1'!$B$2:$G$453,5,FALSE)=F102,"","UPDATED"))</f>
        <v/>
      </c>
      <c r="M102" s="26" t="str">
        <f>IF(H102="NEW","NEW",IF(VLOOKUP(B102,'R&amp;C_5.15.1'!$B$2:$G$453,6,FALSE)=G102,"","UPDATED"))</f>
        <v/>
      </c>
      <c r="N102" s="26" t="str">
        <f>IF(CONCATENATE(Table2[[#This Row],[Check 
Code]],Table2[[#This Row],[Check 
Funct.]],Table2[[#This Row],[Check 
Tech.]],Table2[[#This Row],[Check DROOLS]],Table2[[#This Row],[Check Domain]],Table2[[#This Row],[Check 
Tag]])="","",1)</f>
        <v/>
      </c>
    </row>
    <row r="103" spans="1:14" ht="89.25">
      <c r="A103" s="33" t="s">
        <v>495</v>
      </c>
      <c r="B103" s="28" t="s">
        <v>496</v>
      </c>
      <c r="C103" s="30" t="s">
        <v>497</v>
      </c>
      <c r="D103" s="30" t="s">
        <v>498</v>
      </c>
      <c r="E103" s="28" t="s">
        <v>131</v>
      </c>
      <c r="F103" s="28" t="s">
        <v>126</v>
      </c>
      <c r="G103" s="28" t="s">
        <v>499</v>
      </c>
      <c r="H103" s="26" t="str">
        <f>IFERROR(IF(VLOOKUP(B103,'R&amp;C_5.15.1'!$B$2:$G$453,1,FALSE)=B103,"",),"NEW")</f>
        <v/>
      </c>
      <c r="I103" s="26" t="str">
        <f>IF(H103="NEW","NEW",IF(VLOOKUP(B103,'R&amp;C_5.15.1'!$B$2:$G$453,2,FALSE)=C103,"","UPDATED"))</f>
        <v/>
      </c>
      <c r="J103" s="26" t="str">
        <f>IF(H103="NEW","NEW",IF(VLOOKUP(B103,'R&amp;C_5.15.1'!$B$2:$G$453,3,FALSE)=D103,"","UPDATED"))</f>
        <v/>
      </c>
      <c r="K103" s="26" t="str">
        <f>IF(H103="NEW","NEW",IF(VLOOKUP(B103,'R&amp;C_5.15.1'!$B$2:$G$453,4,FALSE)=E103,"","UPDATED"))</f>
        <v/>
      </c>
      <c r="L103" s="26" t="str">
        <f>IF(H103="NEW","NEW",IF(VLOOKUP(B103,'R&amp;C_5.15.1'!$B$2:$G$453,5,FALSE)=F103,"","UPDATED"))</f>
        <v/>
      </c>
      <c r="M103" s="26" t="str">
        <f>IF(H103="NEW","NEW",IF(VLOOKUP(B103,'R&amp;C_5.15.1'!$B$2:$G$453,6,FALSE)=G103,"","UPDATED"))</f>
        <v/>
      </c>
      <c r="N103" s="26" t="str">
        <f>IF(CONCATENATE(Table2[[#This Row],[Check 
Code]],Table2[[#This Row],[Check 
Funct.]],Table2[[#This Row],[Check 
Tech.]],Table2[[#This Row],[Check DROOLS]],Table2[[#This Row],[Check Domain]],Table2[[#This Row],[Check 
Tag]])="","",1)</f>
        <v/>
      </c>
    </row>
    <row r="104" spans="1:14" ht="102">
      <c r="A104" s="33" t="s">
        <v>500</v>
      </c>
      <c r="B104" s="31" t="s">
        <v>501</v>
      </c>
      <c r="C104" s="32" t="s">
        <v>502</v>
      </c>
      <c r="D104" s="32" t="s">
        <v>503</v>
      </c>
      <c r="E104" s="31" t="s">
        <v>131</v>
      </c>
      <c r="F104" s="31" t="s">
        <v>126</v>
      </c>
      <c r="G104" s="31" t="s">
        <v>504</v>
      </c>
      <c r="H104" s="26" t="str">
        <f>IFERROR(IF(VLOOKUP(B104,'R&amp;C_5.15.1'!$B$2:$G$453,1,FALSE)=B104,"",),"NEW")</f>
        <v/>
      </c>
      <c r="I104" s="26" t="str">
        <f>IF(H104="NEW","NEW",IF(VLOOKUP(B104,'R&amp;C_5.15.1'!$B$2:$G$453,2,FALSE)=C104,"","UPDATED"))</f>
        <v/>
      </c>
      <c r="J104" s="26" t="str">
        <f>IF(H104="NEW","NEW",IF(VLOOKUP(B104,'R&amp;C_5.15.1'!$B$2:$G$453,3,FALSE)=D104,"","UPDATED"))</f>
        <v/>
      </c>
      <c r="K104" s="26" t="str">
        <f>IF(H104="NEW","NEW",IF(VLOOKUP(B104,'R&amp;C_5.15.1'!$B$2:$G$453,4,FALSE)=E104,"","UPDATED"))</f>
        <v/>
      </c>
      <c r="L104" s="26" t="str">
        <f>IF(H104="NEW","NEW",IF(VLOOKUP(B104,'R&amp;C_5.15.1'!$B$2:$G$453,5,FALSE)=F104,"","UPDATED"))</f>
        <v/>
      </c>
      <c r="M104" s="26" t="str">
        <f>IF(H104="NEW","NEW",IF(VLOOKUP(B104,'R&amp;C_5.15.1'!$B$2:$G$453,6,FALSE)=G104,"","UPDATED"))</f>
        <v/>
      </c>
      <c r="N104" s="26" t="str">
        <f>IF(CONCATENATE(Table2[[#This Row],[Check 
Code]],Table2[[#This Row],[Check 
Funct.]],Table2[[#This Row],[Check 
Tech.]],Table2[[#This Row],[Check DROOLS]],Table2[[#This Row],[Check Domain]],Table2[[#This Row],[Check 
Tag]])="","",1)</f>
        <v/>
      </c>
    </row>
    <row r="105" spans="1:14" ht="38.25">
      <c r="A105" s="33" t="s">
        <v>505</v>
      </c>
      <c r="B105" s="28" t="s">
        <v>506</v>
      </c>
      <c r="C105" s="30" t="s">
        <v>507</v>
      </c>
      <c r="D105" s="30" t="s">
        <v>508</v>
      </c>
      <c r="E105" s="28" t="s">
        <v>131</v>
      </c>
      <c r="F105" s="28" t="s">
        <v>126</v>
      </c>
      <c r="G105" s="28" t="s">
        <v>509</v>
      </c>
      <c r="H105" s="26" t="str">
        <f>IFERROR(IF(VLOOKUP(B105,'R&amp;C_5.15.1'!$B$2:$G$453,1,FALSE)=B105,"",),"NEW")</f>
        <v/>
      </c>
      <c r="I105" s="26" t="str">
        <f>IF(H105="NEW","NEW",IF(VLOOKUP(B105,'R&amp;C_5.15.1'!$B$2:$G$453,2,FALSE)=C105,"","UPDATED"))</f>
        <v/>
      </c>
      <c r="J105" s="26" t="str">
        <f>IF(H105="NEW","NEW",IF(VLOOKUP(B105,'R&amp;C_5.15.1'!$B$2:$G$453,3,FALSE)=D105,"","UPDATED"))</f>
        <v/>
      </c>
      <c r="K105" s="26" t="str">
        <f>IF(H105="NEW","NEW",IF(VLOOKUP(B105,'R&amp;C_5.15.1'!$B$2:$G$453,4,FALSE)=E105,"","UPDATED"))</f>
        <v/>
      </c>
      <c r="L105" s="26" t="str">
        <f>IF(H105="NEW","NEW",IF(VLOOKUP(B105,'R&amp;C_5.15.1'!$B$2:$G$453,5,FALSE)=F105,"","UPDATED"))</f>
        <v/>
      </c>
      <c r="M105" s="26" t="str">
        <f>IF(H105="NEW","NEW",IF(VLOOKUP(B105,'R&amp;C_5.15.1'!$B$2:$G$453,6,FALSE)=G105,"","UPDATED"))</f>
        <v/>
      </c>
      <c r="N105" s="26" t="str">
        <f>IF(CONCATENATE(Table2[[#This Row],[Check 
Code]],Table2[[#This Row],[Check 
Funct.]],Table2[[#This Row],[Check 
Tech.]],Table2[[#This Row],[Check DROOLS]],Table2[[#This Row],[Check Domain]],Table2[[#This Row],[Check 
Tag]])="","",1)</f>
        <v/>
      </c>
    </row>
    <row r="106" spans="1:14" ht="127.5">
      <c r="A106" s="33" t="s">
        <v>510</v>
      </c>
      <c r="B106" s="31" t="s">
        <v>511</v>
      </c>
      <c r="C106" s="32" t="s">
        <v>512</v>
      </c>
      <c r="D106" s="32" t="s">
        <v>513</v>
      </c>
      <c r="E106" s="31" t="s">
        <v>131</v>
      </c>
      <c r="F106" s="31" t="s">
        <v>126</v>
      </c>
      <c r="G106" s="31" t="s">
        <v>504</v>
      </c>
      <c r="H106" s="26" t="str">
        <f>IFERROR(IF(VLOOKUP(B106,'R&amp;C_5.15.1'!$B$2:$G$453,1,FALSE)=B106,"",),"NEW")</f>
        <v/>
      </c>
      <c r="I106" s="26" t="str">
        <f>IF(H106="NEW","NEW",IF(VLOOKUP(B106,'R&amp;C_5.15.1'!$B$2:$G$453,2,FALSE)=C106,"","UPDATED"))</f>
        <v/>
      </c>
      <c r="J106" s="26" t="str">
        <f>IF(H106="NEW","NEW",IF(VLOOKUP(B106,'R&amp;C_5.15.1'!$B$2:$G$453,3,FALSE)=D106,"","UPDATED"))</f>
        <v/>
      </c>
      <c r="K106" s="26" t="str">
        <f>IF(H106="NEW","NEW",IF(VLOOKUP(B106,'R&amp;C_5.15.1'!$B$2:$G$453,4,FALSE)=E106,"","UPDATED"))</f>
        <v/>
      </c>
      <c r="L106" s="26" t="str">
        <f>IF(H106="NEW","NEW",IF(VLOOKUP(B106,'R&amp;C_5.15.1'!$B$2:$G$453,5,FALSE)=F106,"","UPDATED"))</f>
        <v/>
      </c>
      <c r="M106" s="26" t="str">
        <f>IF(H106="NEW","NEW",IF(VLOOKUP(B106,'R&amp;C_5.15.1'!$B$2:$G$453,6,FALSE)=G106,"","UPDATED"))</f>
        <v/>
      </c>
      <c r="N106" s="26" t="str">
        <f>IF(CONCATENATE(Table2[[#This Row],[Check 
Code]],Table2[[#This Row],[Check 
Funct.]],Table2[[#This Row],[Check 
Tech.]],Table2[[#This Row],[Check DROOLS]],Table2[[#This Row],[Check Domain]],Table2[[#This Row],[Check 
Tag]])="","",1)</f>
        <v/>
      </c>
    </row>
    <row r="107" spans="1:14" ht="102">
      <c r="A107" s="33" t="s">
        <v>514</v>
      </c>
      <c r="B107" s="28" t="s">
        <v>515</v>
      </c>
      <c r="C107" s="30" t="s">
        <v>516</v>
      </c>
      <c r="D107" s="30" t="s">
        <v>517</v>
      </c>
      <c r="E107" s="28" t="s">
        <v>131</v>
      </c>
      <c r="F107" s="28" t="s">
        <v>126</v>
      </c>
      <c r="G107" s="28" t="s">
        <v>136</v>
      </c>
      <c r="H107" s="26" t="str">
        <f>IFERROR(IF(VLOOKUP(B107,'R&amp;C_5.15.1'!$B$2:$G$453,1,FALSE)=B107,"",),"NEW")</f>
        <v/>
      </c>
      <c r="I107" s="26" t="str">
        <f>IF(H107="NEW","NEW",IF(VLOOKUP(B107,'R&amp;C_5.15.1'!$B$2:$G$453,2,FALSE)=C107,"","UPDATED"))</f>
        <v/>
      </c>
      <c r="J107" s="26" t="str">
        <f>IF(H107="NEW","NEW",IF(VLOOKUP(B107,'R&amp;C_5.15.1'!$B$2:$G$453,3,FALSE)=D107,"","UPDATED"))</f>
        <v/>
      </c>
      <c r="K107" s="26" t="str">
        <f>IF(H107="NEW","NEW",IF(VLOOKUP(B107,'R&amp;C_5.15.1'!$B$2:$G$453,4,FALSE)=E107,"","UPDATED"))</f>
        <v/>
      </c>
      <c r="L107" s="26" t="str">
        <f>IF(H107="NEW","NEW",IF(VLOOKUP(B107,'R&amp;C_5.15.1'!$B$2:$G$453,5,FALSE)=F107,"","UPDATED"))</f>
        <v/>
      </c>
      <c r="M107" s="26" t="str">
        <f>IF(H107="NEW","NEW",IF(VLOOKUP(B107,'R&amp;C_5.15.1'!$B$2:$G$453,6,FALSE)=G107,"","UPDATED"))</f>
        <v/>
      </c>
      <c r="N107" s="26" t="str">
        <f>IF(CONCATENATE(Table2[[#This Row],[Check 
Code]],Table2[[#This Row],[Check 
Funct.]],Table2[[#This Row],[Check 
Tech.]],Table2[[#This Row],[Check DROOLS]],Table2[[#This Row],[Check Domain]],Table2[[#This Row],[Check 
Tag]])="","",1)</f>
        <v/>
      </c>
    </row>
    <row r="108" spans="1:14" ht="63.75">
      <c r="A108" s="33" t="s">
        <v>518</v>
      </c>
      <c r="B108" s="31" t="s">
        <v>519</v>
      </c>
      <c r="C108" s="32" t="s">
        <v>520</v>
      </c>
      <c r="D108" s="32" t="s">
        <v>521</v>
      </c>
      <c r="E108" s="31" t="s">
        <v>131</v>
      </c>
      <c r="F108" s="31" t="s">
        <v>126</v>
      </c>
      <c r="G108" s="31" t="s">
        <v>136</v>
      </c>
      <c r="H108" s="26" t="str">
        <f>IFERROR(IF(VLOOKUP(B108,'R&amp;C_5.15.1'!$B$2:$G$453,1,FALSE)=B108,"",),"NEW")</f>
        <v/>
      </c>
      <c r="I108" s="26" t="str">
        <f>IF(H108="NEW","NEW",IF(VLOOKUP(B108,'R&amp;C_5.15.1'!$B$2:$G$453,2,FALSE)=C108,"","UPDATED"))</f>
        <v/>
      </c>
      <c r="J108" s="26" t="str">
        <f>IF(H108="NEW","NEW",IF(VLOOKUP(B108,'R&amp;C_5.15.1'!$B$2:$G$453,3,FALSE)=D108,"","UPDATED"))</f>
        <v/>
      </c>
      <c r="K108" s="26" t="str">
        <f>IF(H108="NEW","NEW",IF(VLOOKUP(B108,'R&amp;C_5.15.1'!$B$2:$G$453,4,FALSE)=E108,"","UPDATED"))</f>
        <v/>
      </c>
      <c r="L108" s="26" t="str">
        <f>IF(H108="NEW","NEW",IF(VLOOKUP(B108,'R&amp;C_5.15.1'!$B$2:$G$453,5,FALSE)=F108,"","UPDATED"))</f>
        <v/>
      </c>
      <c r="M108" s="26" t="str">
        <f>IF(H108="NEW","NEW",IF(VLOOKUP(B108,'R&amp;C_5.15.1'!$B$2:$G$453,6,FALSE)=G108,"","UPDATED"))</f>
        <v/>
      </c>
      <c r="N108" s="26" t="str">
        <f>IF(CONCATENATE(Table2[[#This Row],[Check 
Code]],Table2[[#This Row],[Check 
Funct.]],Table2[[#This Row],[Check 
Tech.]],Table2[[#This Row],[Check DROOLS]],Table2[[#This Row],[Check Domain]],Table2[[#This Row],[Check 
Tag]])="","",1)</f>
        <v/>
      </c>
    </row>
    <row r="109" spans="1:14" ht="165.75">
      <c r="A109" s="33" t="s">
        <v>522</v>
      </c>
      <c r="B109" s="28" t="s">
        <v>523</v>
      </c>
      <c r="C109" s="30" t="s">
        <v>524</v>
      </c>
      <c r="D109" s="30" t="s">
        <v>525</v>
      </c>
      <c r="E109" s="28" t="s">
        <v>131</v>
      </c>
      <c r="F109" s="28" t="s">
        <v>126</v>
      </c>
      <c r="G109" s="28" t="s">
        <v>136</v>
      </c>
      <c r="H109" s="26" t="str">
        <f>IFERROR(IF(VLOOKUP(B109,'R&amp;C_5.15.1'!$B$2:$G$453,1,FALSE)=B109,"",),"NEW")</f>
        <v/>
      </c>
      <c r="I109" s="26" t="str">
        <f>IF(H109="NEW","NEW",IF(VLOOKUP(B109,'R&amp;C_5.15.1'!$B$2:$G$453,2,FALSE)=C109,"","UPDATED"))</f>
        <v/>
      </c>
      <c r="J109" s="26" t="str">
        <f>IF(H109="NEW","NEW",IF(VLOOKUP(B109,'R&amp;C_5.15.1'!$B$2:$G$453,3,FALSE)=D109,"","UPDATED"))</f>
        <v/>
      </c>
      <c r="K109" s="26" t="str">
        <f>IF(H109="NEW","NEW",IF(VLOOKUP(B109,'R&amp;C_5.15.1'!$B$2:$G$453,4,FALSE)=E109,"","UPDATED"))</f>
        <v/>
      </c>
      <c r="L109" s="26" t="str">
        <f>IF(H109="NEW","NEW",IF(VLOOKUP(B109,'R&amp;C_5.15.1'!$B$2:$G$453,5,FALSE)=F109,"","UPDATED"))</f>
        <v/>
      </c>
      <c r="M109" s="26" t="str">
        <f>IF(H109="NEW","NEW",IF(VLOOKUP(B109,'R&amp;C_5.15.1'!$B$2:$G$453,6,FALSE)=G109,"","UPDATED"))</f>
        <v/>
      </c>
      <c r="N109" s="26" t="str">
        <f>IF(CONCATENATE(Table2[[#This Row],[Check 
Code]],Table2[[#This Row],[Check 
Funct.]],Table2[[#This Row],[Check 
Tech.]],Table2[[#This Row],[Check DROOLS]],Table2[[#This Row],[Check Domain]],Table2[[#This Row],[Check 
Tag]])="","",1)</f>
        <v/>
      </c>
    </row>
    <row r="110" spans="1:14" ht="204">
      <c r="A110" s="33" t="s">
        <v>526</v>
      </c>
      <c r="B110" s="31" t="s">
        <v>527</v>
      </c>
      <c r="C110" s="32" t="s">
        <v>528</v>
      </c>
      <c r="D110" s="32" t="s">
        <v>529</v>
      </c>
      <c r="E110" s="31" t="s">
        <v>131</v>
      </c>
      <c r="F110" s="31" t="s">
        <v>126</v>
      </c>
      <c r="G110" s="31" t="s">
        <v>136</v>
      </c>
      <c r="H110" s="26" t="str">
        <f>IFERROR(IF(VLOOKUP(B110,'R&amp;C_5.15.1'!$B$2:$G$453,1,FALSE)=B110,"",),"NEW")</f>
        <v/>
      </c>
      <c r="I110" s="26" t="str">
        <f>IF(H110="NEW","NEW",IF(VLOOKUP(B110,'R&amp;C_5.15.1'!$B$2:$G$453,2,FALSE)=C110,"","UPDATED"))</f>
        <v/>
      </c>
      <c r="J110" s="26" t="str">
        <f>IF(H110="NEW","NEW",IF(VLOOKUP(B110,'R&amp;C_5.15.1'!$B$2:$G$453,3,FALSE)=D110,"","UPDATED"))</f>
        <v/>
      </c>
      <c r="K110" s="26" t="str">
        <f>IF(H110="NEW","NEW",IF(VLOOKUP(B110,'R&amp;C_5.15.1'!$B$2:$G$453,4,FALSE)=E110,"","UPDATED"))</f>
        <v/>
      </c>
      <c r="L110" s="26" t="str">
        <f>IF(H110="NEW","NEW",IF(VLOOKUP(B110,'R&amp;C_5.15.1'!$B$2:$G$453,5,FALSE)=F110,"","UPDATED"))</f>
        <v/>
      </c>
      <c r="M110" s="26" t="str">
        <f>IF(H110="NEW","NEW",IF(VLOOKUP(B110,'R&amp;C_5.15.1'!$B$2:$G$453,6,FALSE)=G110,"","UPDATED"))</f>
        <v/>
      </c>
      <c r="N110" s="26" t="str">
        <f>IF(CONCATENATE(Table2[[#This Row],[Check 
Code]],Table2[[#This Row],[Check 
Funct.]],Table2[[#This Row],[Check 
Tech.]],Table2[[#This Row],[Check DROOLS]],Table2[[#This Row],[Check Domain]],Table2[[#This Row],[Check 
Tag]])="","",1)</f>
        <v/>
      </c>
    </row>
    <row r="111" spans="1:14" ht="63.75">
      <c r="A111" s="33" t="s">
        <v>530</v>
      </c>
      <c r="B111" s="28" t="s">
        <v>531</v>
      </c>
      <c r="C111" s="30" t="s">
        <v>532</v>
      </c>
      <c r="D111" s="30" t="s">
        <v>533</v>
      </c>
      <c r="E111" s="28" t="s">
        <v>131</v>
      </c>
      <c r="F111" s="28" t="s">
        <v>126</v>
      </c>
      <c r="G111" s="28" t="s">
        <v>387</v>
      </c>
      <c r="H111" s="26" t="str">
        <f>IFERROR(IF(VLOOKUP(B111,'R&amp;C_5.15.1'!$B$2:$G$453,1,FALSE)=B111,"",),"NEW")</f>
        <v/>
      </c>
      <c r="I111" s="26" t="str">
        <f>IF(H111="NEW","NEW",IF(VLOOKUP(B111,'R&amp;C_5.15.1'!$B$2:$G$453,2,FALSE)=C111,"","UPDATED"))</f>
        <v/>
      </c>
      <c r="J111" s="26" t="str">
        <f>IF(H111="NEW","NEW",IF(VLOOKUP(B111,'R&amp;C_5.15.1'!$B$2:$G$453,3,FALSE)=D111,"","UPDATED"))</f>
        <v/>
      </c>
      <c r="K111" s="26" t="str">
        <f>IF(H111="NEW","NEW",IF(VLOOKUP(B111,'R&amp;C_5.15.1'!$B$2:$G$453,4,FALSE)=E111,"","UPDATED"))</f>
        <v/>
      </c>
      <c r="L111" s="26" t="str">
        <f>IF(H111="NEW","NEW",IF(VLOOKUP(B111,'R&amp;C_5.15.1'!$B$2:$G$453,5,FALSE)=F111,"","UPDATED"))</f>
        <v/>
      </c>
      <c r="M111" s="26" t="str">
        <f>IF(H111="NEW","NEW",IF(VLOOKUP(B111,'R&amp;C_5.15.1'!$B$2:$G$453,6,FALSE)=G111,"","UPDATED"))</f>
        <v/>
      </c>
      <c r="N111" s="26" t="str">
        <f>IF(CONCATENATE(Table2[[#This Row],[Check 
Code]],Table2[[#This Row],[Check 
Funct.]],Table2[[#This Row],[Check 
Tech.]],Table2[[#This Row],[Check DROOLS]],Table2[[#This Row],[Check Domain]],Table2[[#This Row],[Check 
Tag]])="","",1)</f>
        <v/>
      </c>
    </row>
    <row r="112" spans="1:14" ht="38.25">
      <c r="A112" s="33" t="s">
        <v>534</v>
      </c>
      <c r="B112" s="31" t="s">
        <v>535</v>
      </c>
      <c r="C112" s="32" t="s">
        <v>536</v>
      </c>
      <c r="D112" s="32" t="s">
        <v>537</v>
      </c>
      <c r="E112" s="31" t="s">
        <v>131</v>
      </c>
      <c r="F112" s="31" t="s">
        <v>126</v>
      </c>
      <c r="G112" s="31" t="s">
        <v>136</v>
      </c>
      <c r="H112" s="26" t="str">
        <f>IFERROR(IF(VLOOKUP(B112,'R&amp;C_5.15.1'!$B$2:$G$453,1,FALSE)=B112,"",),"NEW")</f>
        <v/>
      </c>
      <c r="I112" s="26" t="str">
        <f>IF(H112="NEW","NEW",IF(VLOOKUP(B112,'R&amp;C_5.15.1'!$B$2:$G$453,2,FALSE)=C112,"","UPDATED"))</f>
        <v/>
      </c>
      <c r="J112" s="26" t="str">
        <f>IF(H112="NEW","NEW",IF(VLOOKUP(B112,'R&amp;C_5.15.1'!$B$2:$G$453,3,FALSE)=D112,"","UPDATED"))</f>
        <v/>
      </c>
      <c r="K112" s="26" t="str">
        <f>IF(H112="NEW","NEW",IF(VLOOKUP(B112,'R&amp;C_5.15.1'!$B$2:$G$453,4,FALSE)=E112,"","UPDATED"))</f>
        <v/>
      </c>
      <c r="L112" s="26" t="str">
        <f>IF(H112="NEW","NEW",IF(VLOOKUP(B112,'R&amp;C_5.15.1'!$B$2:$G$453,5,FALSE)=F112,"","UPDATED"))</f>
        <v/>
      </c>
      <c r="M112" s="26" t="str">
        <f>IF(H112="NEW","NEW",IF(VLOOKUP(B112,'R&amp;C_5.15.1'!$B$2:$G$453,6,FALSE)=G112,"","UPDATED"))</f>
        <v/>
      </c>
      <c r="N112" s="26" t="str">
        <f>IF(CONCATENATE(Table2[[#This Row],[Check 
Code]],Table2[[#This Row],[Check 
Funct.]],Table2[[#This Row],[Check 
Tech.]],Table2[[#This Row],[Check DROOLS]],Table2[[#This Row],[Check Domain]],Table2[[#This Row],[Check 
Tag]])="","",1)</f>
        <v/>
      </c>
    </row>
    <row r="113" spans="1:14" ht="114.75">
      <c r="A113" s="33" t="s">
        <v>538</v>
      </c>
      <c r="B113" s="28" t="s">
        <v>539</v>
      </c>
      <c r="C113" s="30" t="s">
        <v>540</v>
      </c>
      <c r="D113" s="30" t="s">
        <v>541</v>
      </c>
      <c r="E113" s="28" t="s">
        <v>131</v>
      </c>
      <c r="F113" s="28" t="s">
        <v>126</v>
      </c>
      <c r="G113" s="28" t="s">
        <v>444</v>
      </c>
      <c r="H113" s="26" t="str">
        <f>IFERROR(IF(VLOOKUP(B113,'R&amp;C_5.15.1'!$B$2:$G$453,1,FALSE)=B113,"",),"NEW")</f>
        <v/>
      </c>
      <c r="I113" s="26" t="str">
        <f>IF(H113="NEW","NEW",IF(VLOOKUP(B113,'R&amp;C_5.15.1'!$B$2:$G$453,2,FALSE)=C113,"","UPDATED"))</f>
        <v/>
      </c>
      <c r="J113" s="26" t="str">
        <f>IF(H113="NEW","NEW",IF(VLOOKUP(B113,'R&amp;C_5.15.1'!$B$2:$G$453,3,FALSE)=D113,"","UPDATED"))</f>
        <v/>
      </c>
      <c r="K113" s="26" t="str">
        <f>IF(H113="NEW","NEW",IF(VLOOKUP(B113,'R&amp;C_5.15.1'!$B$2:$G$453,4,FALSE)=E113,"","UPDATED"))</f>
        <v/>
      </c>
      <c r="L113" s="26" t="str">
        <f>IF(H113="NEW","NEW",IF(VLOOKUP(B113,'R&amp;C_5.15.1'!$B$2:$G$453,5,FALSE)=F113,"","UPDATED"))</f>
        <v/>
      </c>
      <c r="M113" s="26" t="str">
        <f>IF(H113="NEW","NEW",IF(VLOOKUP(B113,'R&amp;C_5.15.1'!$B$2:$G$453,6,FALSE)=G113,"","UPDATED"))</f>
        <v/>
      </c>
      <c r="N113" s="26" t="str">
        <f>IF(CONCATENATE(Table2[[#This Row],[Check 
Code]],Table2[[#This Row],[Check 
Funct.]],Table2[[#This Row],[Check 
Tech.]],Table2[[#This Row],[Check DROOLS]],Table2[[#This Row],[Check Domain]],Table2[[#This Row],[Check 
Tag]])="","",1)</f>
        <v/>
      </c>
    </row>
    <row r="114" spans="1:14" ht="409.5">
      <c r="A114" s="33" t="s">
        <v>542</v>
      </c>
      <c r="B114" s="31" t="s">
        <v>543</v>
      </c>
      <c r="C114" s="32" t="s">
        <v>544</v>
      </c>
      <c r="D114" s="32" t="s">
        <v>545</v>
      </c>
      <c r="E114" s="31" t="s">
        <v>125</v>
      </c>
      <c r="F114" s="31" t="s">
        <v>126</v>
      </c>
      <c r="G114" s="31" t="s">
        <v>546</v>
      </c>
      <c r="H114" s="26" t="str">
        <f>IFERROR(IF(VLOOKUP(B114,'R&amp;C_5.15.1'!$B$2:$G$453,1,FALSE)=B114,"",),"NEW")</f>
        <v/>
      </c>
      <c r="I114" s="26" t="str">
        <f>IF(H114="NEW","NEW",IF(VLOOKUP(B114,'R&amp;C_5.15.1'!$B$2:$G$453,2,FALSE)=C114,"","UPDATED"))</f>
        <v/>
      </c>
      <c r="J114" s="26" t="str">
        <f>IF(H114="NEW","NEW",IF(VLOOKUP(B114,'R&amp;C_5.15.1'!$B$2:$G$453,3,FALSE)=D114,"","UPDATED"))</f>
        <v/>
      </c>
      <c r="K114" s="26" t="str">
        <f>IF(H114="NEW","NEW",IF(VLOOKUP(B114,'R&amp;C_5.15.1'!$B$2:$G$453,4,FALSE)=E114,"","UPDATED"))</f>
        <v/>
      </c>
      <c r="L114" s="26" t="str">
        <f>IF(H114="NEW","NEW",IF(VLOOKUP(B114,'R&amp;C_5.15.1'!$B$2:$G$453,5,FALSE)=F114,"","UPDATED"))</f>
        <v/>
      </c>
      <c r="M114" s="26" t="str">
        <f>IF(H114="NEW","NEW",IF(VLOOKUP(B114,'R&amp;C_5.15.1'!$B$2:$G$453,6,FALSE)=G114,"","UPDATED"))</f>
        <v/>
      </c>
      <c r="N114" s="26" t="str">
        <f>IF(CONCATENATE(Table2[[#This Row],[Check 
Code]],Table2[[#This Row],[Check 
Funct.]],Table2[[#This Row],[Check 
Tech.]],Table2[[#This Row],[Check DROOLS]],Table2[[#This Row],[Check Domain]],Table2[[#This Row],[Check 
Tag]])="","",1)</f>
        <v/>
      </c>
    </row>
    <row r="115" spans="1:14" ht="140.25">
      <c r="A115" s="33" t="s">
        <v>547</v>
      </c>
      <c r="B115" s="28" t="s">
        <v>548</v>
      </c>
      <c r="C115" s="30" t="s">
        <v>549</v>
      </c>
      <c r="D115" s="30" t="s">
        <v>550</v>
      </c>
      <c r="E115" s="28" t="s">
        <v>131</v>
      </c>
      <c r="F115" s="28" t="s">
        <v>126</v>
      </c>
      <c r="G115" s="28" t="s">
        <v>387</v>
      </c>
      <c r="H115" s="26" t="str">
        <f>IFERROR(IF(VLOOKUP(B115,'R&amp;C_5.15.1'!$B$2:$G$453,1,FALSE)=B115,"",),"NEW")</f>
        <v/>
      </c>
      <c r="I115" s="26" t="str">
        <f>IF(H115="NEW","NEW",IF(VLOOKUP(B115,'R&amp;C_5.15.1'!$B$2:$G$453,2,FALSE)=C115,"","UPDATED"))</f>
        <v/>
      </c>
      <c r="J115" s="26" t="str">
        <f>IF(H115="NEW","NEW",IF(VLOOKUP(B115,'R&amp;C_5.15.1'!$B$2:$G$453,3,FALSE)=D115,"","UPDATED"))</f>
        <v/>
      </c>
      <c r="K115" s="26" t="str">
        <f>IF(H115="NEW","NEW",IF(VLOOKUP(B115,'R&amp;C_5.15.1'!$B$2:$G$453,4,FALSE)=E115,"","UPDATED"))</f>
        <v/>
      </c>
      <c r="L115" s="26" t="str">
        <f>IF(H115="NEW","NEW",IF(VLOOKUP(B115,'R&amp;C_5.15.1'!$B$2:$G$453,5,FALSE)=F115,"","UPDATED"))</f>
        <v/>
      </c>
      <c r="M115" s="26" t="str">
        <f>IF(H115="NEW","NEW",IF(VLOOKUP(B115,'R&amp;C_5.15.1'!$B$2:$G$453,6,FALSE)=G115,"","UPDATED"))</f>
        <v/>
      </c>
      <c r="N115" s="26" t="str">
        <f>IF(CONCATENATE(Table2[[#This Row],[Check 
Code]],Table2[[#This Row],[Check 
Funct.]],Table2[[#This Row],[Check 
Tech.]],Table2[[#This Row],[Check DROOLS]],Table2[[#This Row],[Check Domain]],Table2[[#This Row],[Check 
Tag]])="","",1)</f>
        <v/>
      </c>
    </row>
    <row r="116" spans="1:14" ht="63.75">
      <c r="A116" s="33" t="s">
        <v>551</v>
      </c>
      <c r="B116" s="31" t="s">
        <v>552</v>
      </c>
      <c r="C116" s="32" t="s">
        <v>553</v>
      </c>
      <c r="D116" s="32" t="s">
        <v>554</v>
      </c>
      <c r="E116" s="31" t="s">
        <v>131</v>
      </c>
      <c r="F116" s="31" t="s">
        <v>126</v>
      </c>
      <c r="G116" s="31" t="s">
        <v>387</v>
      </c>
      <c r="H116" s="26" t="str">
        <f>IFERROR(IF(VLOOKUP(B116,'R&amp;C_5.15.1'!$B$2:$G$453,1,FALSE)=B116,"",),"NEW")</f>
        <v/>
      </c>
      <c r="I116" s="26" t="str">
        <f>IF(H116="NEW","NEW",IF(VLOOKUP(B116,'R&amp;C_5.15.1'!$B$2:$G$453,2,FALSE)=C116,"","UPDATED"))</f>
        <v/>
      </c>
      <c r="J116" s="26" t="str">
        <f>IF(H116="NEW","NEW",IF(VLOOKUP(B116,'R&amp;C_5.15.1'!$B$2:$G$453,3,FALSE)=D116,"","UPDATED"))</f>
        <v/>
      </c>
      <c r="K116" s="26" t="str">
        <f>IF(H116="NEW","NEW",IF(VLOOKUP(B116,'R&amp;C_5.15.1'!$B$2:$G$453,4,FALSE)=E116,"","UPDATED"))</f>
        <v/>
      </c>
      <c r="L116" s="26" t="str">
        <f>IF(H116="NEW","NEW",IF(VLOOKUP(B116,'R&amp;C_5.15.1'!$B$2:$G$453,5,FALSE)=F116,"","UPDATED"))</f>
        <v/>
      </c>
      <c r="M116" s="26" t="str">
        <f>IF(H116="NEW","NEW",IF(VLOOKUP(B116,'R&amp;C_5.15.1'!$B$2:$G$453,6,FALSE)=G116,"","UPDATED"))</f>
        <v/>
      </c>
      <c r="N116" s="26" t="str">
        <f>IF(CONCATENATE(Table2[[#This Row],[Check 
Code]],Table2[[#This Row],[Check 
Funct.]],Table2[[#This Row],[Check 
Tech.]],Table2[[#This Row],[Check DROOLS]],Table2[[#This Row],[Check Domain]],Table2[[#This Row],[Check 
Tag]])="","",1)</f>
        <v/>
      </c>
    </row>
    <row r="117" spans="1:14" ht="38.25">
      <c r="A117" s="33" t="s">
        <v>555</v>
      </c>
      <c r="B117" s="28" t="s">
        <v>556</v>
      </c>
      <c r="C117" s="30" t="s">
        <v>557</v>
      </c>
      <c r="D117" s="30" t="s">
        <v>558</v>
      </c>
      <c r="E117" s="28" t="s">
        <v>131</v>
      </c>
      <c r="F117" s="28" t="s">
        <v>126</v>
      </c>
      <c r="G117" s="28" t="s">
        <v>136</v>
      </c>
      <c r="H117" s="26" t="str">
        <f>IFERROR(IF(VLOOKUP(B117,'R&amp;C_5.15.1'!$B$2:$G$453,1,FALSE)=B117,"",),"NEW")</f>
        <v/>
      </c>
      <c r="I117" s="26" t="str">
        <f>IF(H117="NEW","NEW",IF(VLOOKUP(B117,'R&amp;C_5.15.1'!$B$2:$G$453,2,FALSE)=C117,"","UPDATED"))</f>
        <v/>
      </c>
      <c r="J117" s="26" t="str">
        <f>IF(H117="NEW","NEW",IF(VLOOKUP(B117,'R&amp;C_5.15.1'!$B$2:$G$453,3,FALSE)=D117,"","UPDATED"))</f>
        <v/>
      </c>
      <c r="K117" s="26" t="str">
        <f>IF(H117="NEW","NEW",IF(VLOOKUP(B117,'R&amp;C_5.15.1'!$B$2:$G$453,4,FALSE)=E117,"","UPDATED"))</f>
        <v/>
      </c>
      <c r="L117" s="26" t="str">
        <f>IF(H117="NEW","NEW",IF(VLOOKUP(B117,'R&amp;C_5.15.1'!$B$2:$G$453,5,FALSE)=F117,"","UPDATED"))</f>
        <v/>
      </c>
      <c r="M117" s="26" t="str">
        <f>IF(H117="NEW","NEW",IF(VLOOKUP(B117,'R&amp;C_5.15.1'!$B$2:$G$453,6,FALSE)=G117,"","UPDATED"))</f>
        <v/>
      </c>
      <c r="N117" s="26" t="str">
        <f>IF(CONCATENATE(Table2[[#This Row],[Check 
Code]],Table2[[#This Row],[Check 
Funct.]],Table2[[#This Row],[Check 
Tech.]],Table2[[#This Row],[Check DROOLS]],Table2[[#This Row],[Check Domain]],Table2[[#This Row],[Check 
Tag]])="","",1)</f>
        <v/>
      </c>
    </row>
    <row r="118" spans="1:14" ht="76.5">
      <c r="A118" s="33" t="s">
        <v>559</v>
      </c>
      <c r="B118" s="31" t="s">
        <v>560</v>
      </c>
      <c r="C118" s="32" t="s">
        <v>561</v>
      </c>
      <c r="D118" s="32" t="s">
        <v>562</v>
      </c>
      <c r="E118" s="31" t="s">
        <v>131</v>
      </c>
      <c r="F118" s="31" t="s">
        <v>126</v>
      </c>
      <c r="G118" s="31" t="s">
        <v>136</v>
      </c>
      <c r="H118" s="26" t="str">
        <f>IFERROR(IF(VLOOKUP(B118,'R&amp;C_5.15.1'!$B$2:$G$453,1,FALSE)=B118,"",),"NEW")</f>
        <v/>
      </c>
      <c r="I118" s="26" t="str">
        <f>IF(H118="NEW","NEW",IF(VLOOKUP(B118,'R&amp;C_5.15.1'!$B$2:$G$453,2,FALSE)=C118,"","UPDATED"))</f>
        <v/>
      </c>
      <c r="J118" s="26" t="str">
        <f>IF(H118="NEW","NEW",IF(VLOOKUP(B118,'R&amp;C_5.15.1'!$B$2:$G$453,3,FALSE)=D118,"","UPDATED"))</f>
        <v/>
      </c>
      <c r="K118" s="26" t="str">
        <f>IF(H118="NEW","NEW",IF(VLOOKUP(B118,'R&amp;C_5.15.1'!$B$2:$G$453,4,FALSE)=E118,"","UPDATED"))</f>
        <v/>
      </c>
      <c r="L118" s="26" t="str">
        <f>IF(H118="NEW","NEW",IF(VLOOKUP(B118,'R&amp;C_5.15.1'!$B$2:$G$453,5,FALSE)=F118,"","UPDATED"))</f>
        <v/>
      </c>
      <c r="M118" s="26" t="str">
        <f>IF(H118="NEW","NEW",IF(VLOOKUP(B118,'R&amp;C_5.15.1'!$B$2:$G$453,6,FALSE)=G118,"","UPDATED"))</f>
        <v/>
      </c>
      <c r="N118" s="26" t="str">
        <f>IF(CONCATENATE(Table2[[#This Row],[Check 
Code]],Table2[[#This Row],[Check 
Funct.]],Table2[[#This Row],[Check 
Tech.]],Table2[[#This Row],[Check DROOLS]],Table2[[#This Row],[Check Domain]],Table2[[#This Row],[Check 
Tag]])="","",1)</f>
        <v/>
      </c>
    </row>
    <row r="119" spans="1:14" ht="331.5">
      <c r="A119" s="33" t="s">
        <v>563</v>
      </c>
      <c r="B119" s="28" t="s">
        <v>564</v>
      </c>
      <c r="C119" s="30" t="s">
        <v>565</v>
      </c>
      <c r="D119" s="30" t="s">
        <v>566</v>
      </c>
      <c r="E119" s="28" t="s">
        <v>131</v>
      </c>
      <c r="F119" s="28" t="s">
        <v>126</v>
      </c>
      <c r="G119" s="28" t="s">
        <v>136</v>
      </c>
      <c r="H119" s="26" t="str">
        <f>IFERROR(IF(VLOOKUP(B119,'R&amp;C_5.15.1'!$B$2:$G$453,1,FALSE)=B119,"",),"NEW")</f>
        <v/>
      </c>
      <c r="I119" s="26" t="str">
        <f>IF(H119="NEW","NEW",IF(VLOOKUP(B119,'R&amp;C_5.15.1'!$B$2:$G$453,2,FALSE)=C119,"","UPDATED"))</f>
        <v/>
      </c>
      <c r="J119" s="26" t="str">
        <f>IF(H119="NEW","NEW",IF(VLOOKUP(B119,'R&amp;C_5.15.1'!$B$2:$G$453,3,FALSE)=D119,"","UPDATED"))</f>
        <v/>
      </c>
      <c r="K119" s="26" t="str">
        <f>IF(H119="NEW","NEW",IF(VLOOKUP(B119,'R&amp;C_5.15.1'!$B$2:$G$453,4,FALSE)=E119,"","UPDATED"))</f>
        <v/>
      </c>
      <c r="L119" s="26" t="str">
        <f>IF(H119="NEW","NEW",IF(VLOOKUP(B119,'R&amp;C_5.15.1'!$B$2:$G$453,5,FALSE)=F119,"","UPDATED"))</f>
        <v/>
      </c>
      <c r="M119" s="26" t="str">
        <f>IF(H119="NEW","NEW",IF(VLOOKUP(B119,'R&amp;C_5.15.1'!$B$2:$G$453,6,FALSE)=G119,"","UPDATED"))</f>
        <v/>
      </c>
      <c r="N119" s="26" t="str">
        <f>IF(CONCATENATE(Table2[[#This Row],[Check 
Code]],Table2[[#This Row],[Check 
Funct.]],Table2[[#This Row],[Check 
Tech.]],Table2[[#This Row],[Check DROOLS]],Table2[[#This Row],[Check Domain]],Table2[[#This Row],[Check 
Tag]])="","",1)</f>
        <v/>
      </c>
    </row>
    <row r="120" spans="1:14" ht="63.75">
      <c r="A120" s="33" t="s">
        <v>567</v>
      </c>
      <c r="B120" s="31" t="s">
        <v>568</v>
      </c>
      <c r="C120" s="32" t="s">
        <v>569</v>
      </c>
      <c r="D120" s="32" t="s">
        <v>570</v>
      </c>
      <c r="E120" s="31" t="s">
        <v>131</v>
      </c>
      <c r="F120" s="31" t="s">
        <v>126</v>
      </c>
      <c r="G120" s="31" t="s">
        <v>136</v>
      </c>
      <c r="H120" s="26" t="str">
        <f>IFERROR(IF(VLOOKUP(B120,'R&amp;C_5.15.1'!$B$2:$G$453,1,FALSE)=B120,"",),"NEW")</f>
        <v/>
      </c>
      <c r="I120" s="26" t="str">
        <f>IF(H120="NEW","NEW",IF(VLOOKUP(B120,'R&amp;C_5.15.1'!$B$2:$G$453,2,FALSE)=C120,"","UPDATED"))</f>
        <v/>
      </c>
      <c r="J120" s="26" t="str">
        <f>IF(H120="NEW","NEW",IF(VLOOKUP(B120,'R&amp;C_5.15.1'!$B$2:$G$453,3,FALSE)=D120,"","UPDATED"))</f>
        <v/>
      </c>
      <c r="K120" s="26" t="str">
        <f>IF(H120="NEW","NEW",IF(VLOOKUP(B120,'R&amp;C_5.15.1'!$B$2:$G$453,4,FALSE)=E120,"","UPDATED"))</f>
        <v/>
      </c>
      <c r="L120" s="26" t="str">
        <f>IF(H120="NEW","NEW",IF(VLOOKUP(B120,'R&amp;C_5.15.1'!$B$2:$G$453,5,FALSE)=F120,"","UPDATED"))</f>
        <v/>
      </c>
      <c r="M120" s="26" t="str">
        <f>IF(H120="NEW","NEW",IF(VLOOKUP(B120,'R&amp;C_5.15.1'!$B$2:$G$453,6,FALSE)=G120,"","UPDATED"))</f>
        <v/>
      </c>
      <c r="N120" s="26" t="str">
        <f>IF(CONCATENATE(Table2[[#This Row],[Check 
Code]],Table2[[#This Row],[Check 
Funct.]],Table2[[#This Row],[Check 
Tech.]],Table2[[#This Row],[Check DROOLS]],Table2[[#This Row],[Check Domain]],Table2[[#This Row],[Check 
Tag]])="","",1)</f>
        <v/>
      </c>
    </row>
    <row r="121" spans="1:14" ht="63.75">
      <c r="A121" s="33" t="s">
        <v>571</v>
      </c>
      <c r="B121" s="28" t="s">
        <v>572</v>
      </c>
      <c r="C121" s="30" t="s">
        <v>573</v>
      </c>
      <c r="D121" s="30" t="s">
        <v>574</v>
      </c>
      <c r="E121" s="28" t="s">
        <v>131</v>
      </c>
      <c r="F121" s="28" t="s">
        <v>126</v>
      </c>
      <c r="G121" s="28" t="s">
        <v>136</v>
      </c>
      <c r="H121" s="26" t="str">
        <f>IFERROR(IF(VLOOKUP(B121,'R&amp;C_5.15.1'!$B$2:$G$453,1,FALSE)=B121,"",),"NEW")</f>
        <v/>
      </c>
      <c r="I121" s="26" t="str">
        <f>IF(H121="NEW","NEW",IF(VLOOKUP(B121,'R&amp;C_5.15.1'!$B$2:$G$453,2,FALSE)=C121,"","UPDATED"))</f>
        <v/>
      </c>
      <c r="J121" s="26" t="str">
        <f>IF(H121="NEW","NEW",IF(VLOOKUP(B121,'R&amp;C_5.15.1'!$B$2:$G$453,3,FALSE)=D121,"","UPDATED"))</f>
        <v/>
      </c>
      <c r="K121" s="26" t="str">
        <f>IF(H121="NEW","NEW",IF(VLOOKUP(B121,'R&amp;C_5.15.1'!$B$2:$G$453,4,FALSE)=E121,"","UPDATED"))</f>
        <v/>
      </c>
      <c r="L121" s="26" t="str">
        <f>IF(H121="NEW","NEW",IF(VLOOKUP(B121,'R&amp;C_5.15.1'!$B$2:$G$453,5,FALSE)=F121,"","UPDATED"))</f>
        <v/>
      </c>
      <c r="M121" s="26" t="str">
        <f>IF(H121="NEW","NEW",IF(VLOOKUP(B121,'R&amp;C_5.15.1'!$B$2:$G$453,6,FALSE)=G121,"","UPDATED"))</f>
        <v/>
      </c>
      <c r="N121" s="26" t="str">
        <f>IF(CONCATENATE(Table2[[#This Row],[Check 
Code]],Table2[[#This Row],[Check 
Funct.]],Table2[[#This Row],[Check 
Tech.]],Table2[[#This Row],[Check DROOLS]],Table2[[#This Row],[Check Domain]],Table2[[#This Row],[Check 
Tag]])="","",1)</f>
        <v/>
      </c>
    </row>
    <row r="122" spans="1:14" ht="114.75">
      <c r="A122" s="33" t="s">
        <v>575</v>
      </c>
      <c r="B122" s="31" t="s">
        <v>576</v>
      </c>
      <c r="C122" s="32" t="s">
        <v>577</v>
      </c>
      <c r="D122" s="32" t="s">
        <v>578</v>
      </c>
      <c r="E122" s="31" t="s">
        <v>131</v>
      </c>
      <c r="F122" s="31" t="s">
        <v>126</v>
      </c>
      <c r="G122" s="31" t="s">
        <v>136</v>
      </c>
      <c r="H122" s="26" t="str">
        <f>IFERROR(IF(VLOOKUP(B122,'R&amp;C_5.15.1'!$B$2:$G$453,1,FALSE)=B122,"",),"NEW")</f>
        <v/>
      </c>
      <c r="I122" s="26" t="str">
        <f>IF(H122="NEW","NEW",IF(VLOOKUP(B122,'R&amp;C_5.15.1'!$B$2:$G$453,2,FALSE)=C122,"","UPDATED"))</f>
        <v/>
      </c>
      <c r="J122" s="26" t="str">
        <f>IF(H122="NEW","NEW",IF(VLOOKUP(B122,'R&amp;C_5.15.1'!$B$2:$G$453,3,FALSE)=D122,"","UPDATED"))</f>
        <v/>
      </c>
      <c r="K122" s="26" t="str">
        <f>IF(H122="NEW","NEW",IF(VLOOKUP(B122,'R&amp;C_5.15.1'!$B$2:$G$453,4,FALSE)=E122,"","UPDATED"))</f>
        <v/>
      </c>
      <c r="L122" s="26" t="str">
        <f>IF(H122="NEW","NEW",IF(VLOOKUP(B122,'R&amp;C_5.15.1'!$B$2:$G$453,5,FALSE)=F122,"","UPDATED"))</f>
        <v/>
      </c>
      <c r="M122" s="26" t="str">
        <f>IF(H122="NEW","NEW",IF(VLOOKUP(B122,'R&amp;C_5.15.1'!$B$2:$G$453,6,FALSE)=G122,"","UPDATED"))</f>
        <v/>
      </c>
      <c r="N122" s="26" t="str">
        <f>IF(CONCATENATE(Table2[[#This Row],[Check 
Code]],Table2[[#This Row],[Check 
Funct.]],Table2[[#This Row],[Check 
Tech.]],Table2[[#This Row],[Check DROOLS]],Table2[[#This Row],[Check Domain]],Table2[[#This Row],[Check 
Tag]])="","",1)</f>
        <v/>
      </c>
    </row>
    <row r="123" spans="1:14" ht="38.25">
      <c r="A123" s="33" t="s">
        <v>579</v>
      </c>
      <c r="B123" s="28" t="s">
        <v>580</v>
      </c>
      <c r="C123" s="30" t="s">
        <v>581</v>
      </c>
      <c r="D123" s="30" t="s">
        <v>582</v>
      </c>
      <c r="E123" s="28" t="s">
        <v>131</v>
      </c>
      <c r="F123" s="28" t="s">
        <v>126</v>
      </c>
      <c r="G123" s="28" t="s">
        <v>136</v>
      </c>
      <c r="H123" s="26" t="str">
        <f>IFERROR(IF(VLOOKUP(B123,'R&amp;C_5.15.1'!$B$2:$G$453,1,FALSE)=B123,"",),"NEW")</f>
        <v/>
      </c>
      <c r="I123" s="26" t="str">
        <f>IF(H123="NEW","NEW",IF(VLOOKUP(B123,'R&amp;C_5.15.1'!$B$2:$G$453,2,FALSE)=C123,"","UPDATED"))</f>
        <v/>
      </c>
      <c r="J123" s="26" t="str">
        <f>IF(H123="NEW","NEW",IF(VLOOKUP(B123,'R&amp;C_5.15.1'!$B$2:$G$453,3,FALSE)=D123,"","UPDATED"))</f>
        <v/>
      </c>
      <c r="K123" s="26" t="str">
        <f>IF(H123="NEW","NEW",IF(VLOOKUP(B123,'R&amp;C_5.15.1'!$B$2:$G$453,4,FALSE)=E123,"","UPDATED"))</f>
        <v/>
      </c>
      <c r="L123" s="26" t="str">
        <f>IF(H123="NEW","NEW",IF(VLOOKUP(B123,'R&amp;C_5.15.1'!$B$2:$G$453,5,FALSE)=F123,"","UPDATED"))</f>
        <v/>
      </c>
      <c r="M123" s="26" t="str">
        <f>IF(H123="NEW","NEW",IF(VLOOKUP(B123,'R&amp;C_5.15.1'!$B$2:$G$453,6,FALSE)=G123,"","UPDATED"))</f>
        <v/>
      </c>
      <c r="N123" s="26" t="str">
        <f>IF(CONCATENATE(Table2[[#This Row],[Check 
Code]],Table2[[#This Row],[Check 
Funct.]],Table2[[#This Row],[Check 
Tech.]],Table2[[#This Row],[Check DROOLS]],Table2[[#This Row],[Check Domain]],Table2[[#This Row],[Check 
Tag]])="","",1)</f>
        <v/>
      </c>
    </row>
    <row r="124" spans="1:14" ht="51">
      <c r="A124" s="33" t="s">
        <v>583</v>
      </c>
      <c r="B124" s="31" t="s">
        <v>584</v>
      </c>
      <c r="C124" s="32" t="s">
        <v>585</v>
      </c>
      <c r="D124" s="32" t="s">
        <v>586</v>
      </c>
      <c r="E124" s="31" t="s">
        <v>131</v>
      </c>
      <c r="F124" s="31" t="s">
        <v>126</v>
      </c>
      <c r="G124" s="31" t="s">
        <v>387</v>
      </c>
      <c r="H124" s="26" t="str">
        <f>IFERROR(IF(VLOOKUP(B124,'R&amp;C_5.15.1'!$B$2:$G$453,1,FALSE)=B124,"",),"NEW")</f>
        <v/>
      </c>
      <c r="I124" s="26" t="str">
        <f>IF(H124="NEW","NEW",IF(VLOOKUP(B124,'R&amp;C_5.15.1'!$B$2:$G$453,2,FALSE)=C124,"","UPDATED"))</f>
        <v/>
      </c>
      <c r="J124" s="26" t="str">
        <f>IF(H124="NEW","NEW",IF(VLOOKUP(B124,'R&amp;C_5.15.1'!$B$2:$G$453,3,FALSE)=D124,"","UPDATED"))</f>
        <v/>
      </c>
      <c r="K124" s="26" t="str">
        <f>IF(H124="NEW","NEW",IF(VLOOKUP(B124,'R&amp;C_5.15.1'!$B$2:$G$453,4,FALSE)=E124,"","UPDATED"))</f>
        <v/>
      </c>
      <c r="L124" s="26" t="str">
        <f>IF(H124="NEW","NEW",IF(VLOOKUP(B124,'R&amp;C_5.15.1'!$B$2:$G$453,5,FALSE)=F124,"","UPDATED"))</f>
        <v/>
      </c>
      <c r="M124" s="26" t="str">
        <f>IF(H124="NEW","NEW",IF(VLOOKUP(B124,'R&amp;C_5.15.1'!$B$2:$G$453,6,FALSE)=G124,"","UPDATED"))</f>
        <v/>
      </c>
      <c r="N124" s="26" t="str">
        <f>IF(CONCATENATE(Table2[[#This Row],[Check 
Code]],Table2[[#This Row],[Check 
Funct.]],Table2[[#This Row],[Check 
Tech.]],Table2[[#This Row],[Check DROOLS]],Table2[[#This Row],[Check Domain]],Table2[[#This Row],[Check 
Tag]])="","",1)</f>
        <v/>
      </c>
    </row>
    <row r="125" spans="1:14" ht="38.25">
      <c r="A125" s="33" t="s">
        <v>587</v>
      </c>
      <c r="B125" s="28" t="s">
        <v>588</v>
      </c>
      <c r="C125" s="30" t="s">
        <v>589</v>
      </c>
      <c r="D125" s="30" t="s">
        <v>590</v>
      </c>
      <c r="E125" s="28" t="s">
        <v>131</v>
      </c>
      <c r="F125" s="28" t="s">
        <v>126</v>
      </c>
      <c r="G125" s="28" t="s">
        <v>387</v>
      </c>
      <c r="H125" s="26" t="str">
        <f>IFERROR(IF(VLOOKUP(B125,'R&amp;C_5.15.1'!$B$2:$G$453,1,FALSE)=B125,"",),"NEW")</f>
        <v/>
      </c>
      <c r="I125" s="26" t="str">
        <f>IF(H125="NEW","NEW",IF(VLOOKUP(B125,'R&amp;C_5.15.1'!$B$2:$G$453,2,FALSE)=C125,"","UPDATED"))</f>
        <v/>
      </c>
      <c r="J125" s="26" t="str">
        <f>IF(H125="NEW","NEW",IF(VLOOKUP(B125,'R&amp;C_5.15.1'!$B$2:$G$453,3,FALSE)=D125,"","UPDATED"))</f>
        <v/>
      </c>
      <c r="K125" s="26" t="str">
        <f>IF(H125="NEW","NEW",IF(VLOOKUP(B125,'R&amp;C_5.15.1'!$B$2:$G$453,4,FALSE)=E125,"","UPDATED"))</f>
        <v/>
      </c>
      <c r="L125" s="26" t="str">
        <f>IF(H125="NEW","NEW",IF(VLOOKUP(B125,'R&amp;C_5.15.1'!$B$2:$G$453,5,FALSE)=F125,"","UPDATED"))</f>
        <v/>
      </c>
      <c r="M125" s="26" t="str">
        <f>IF(H125="NEW","NEW",IF(VLOOKUP(B125,'R&amp;C_5.15.1'!$B$2:$G$453,6,FALSE)=G125,"","UPDATED"))</f>
        <v/>
      </c>
      <c r="N125" s="26" t="str">
        <f>IF(CONCATENATE(Table2[[#This Row],[Check 
Code]],Table2[[#This Row],[Check 
Funct.]],Table2[[#This Row],[Check 
Tech.]],Table2[[#This Row],[Check DROOLS]],Table2[[#This Row],[Check Domain]],Table2[[#This Row],[Check 
Tag]])="","",1)</f>
        <v/>
      </c>
    </row>
    <row r="126" spans="1:14" ht="165.75">
      <c r="A126" s="33" t="s">
        <v>591</v>
      </c>
      <c r="B126" s="31" t="s">
        <v>592</v>
      </c>
      <c r="C126" s="32" t="s">
        <v>593</v>
      </c>
      <c r="D126" s="32" t="s">
        <v>594</v>
      </c>
      <c r="E126" s="31" t="s">
        <v>131</v>
      </c>
      <c r="F126" s="31" t="s">
        <v>126</v>
      </c>
      <c r="G126" s="31" t="s">
        <v>397</v>
      </c>
      <c r="H126" s="26" t="str">
        <f>IFERROR(IF(VLOOKUP(B126,'R&amp;C_5.15.1'!$B$2:$G$453,1,FALSE)=B126,"",),"NEW")</f>
        <v/>
      </c>
      <c r="I126" s="26" t="str">
        <f>IF(H126="NEW","NEW",IF(VLOOKUP(B126,'R&amp;C_5.15.1'!$B$2:$G$453,2,FALSE)=C126,"","UPDATED"))</f>
        <v/>
      </c>
      <c r="J126" s="26" t="str">
        <f>IF(H126="NEW","NEW",IF(VLOOKUP(B126,'R&amp;C_5.15.1'!$B$2:$G$453,3,FALSE)=D126,"","UPDATED"))</f>
        <v/>
      </c>
      <c r="K126" s="26" t="str">
        <f>IF(H126="NEW","NEW",IF(VLOOKUP(B126,'R&amp;C_5.15.1'!$B$2:$G$453,4,FALSE)=E126,"","UPDATED"))</f>
        <v/>
      </c>
      <c r="L126" s="26" t="str">
        <f>IF(H126="NEW","NEW",IF(VLOOKUP(B126,'R&amp;C_5.15.1'!$B$2:$G$453,5,FALSE)=F126,"","UPDATED"))</f>
        <v/>
      </c>
      <c r="M126" s="26" t="str">
        <f>IF(H126="NEW","NEW",IF(VLOOKUP(B126,'R&amp;C_5.15.1'!$B$2:$G$453,6,FALSE)=G126,"","UPDATED"))</f>
        <v/>
      </c>
      <c r="N126" s="26" t="str">
        <f>IF(CONCATENATE(Table2[[#This Row],[Check 
Code]],Table2[[#This Row],[Check 
Funct.]],Table2[[#This Row],[Check 
Tech.]],Table2[[#This Row],[Check DROOLS]],Table2[[#This Row],[Check Domain]],Table2[[#This Row],[Check 
Tag]])="","",1)</f>
        <v/>
      </c>
    </row>
    <row r="127" spans="1:14" ht="76.5">
      <c r="A127" s="33" t="s">
        <v>595</v>
      </c>
      <c r="B127" s="28" t="s">
        <v>596</v>
      </c>
      <c r="C127" s="30" t="s">
        <v>597</v>
      </c>
      <c r="D127" s="30" t="s">
        <v>598</v>
      </c>
      <c r="E127" s="28" t="s">
        <v>131</v>
      </c>
      <c r="F127" s="28" t="s">
        <v>126</v>
      </c>
      <c r="G127" s="28" t="s">
        <v>504</v>
      </c>
      <c r="H127" s="26" t="str">
        <f>IFERROR(IF(VLOOKUP(B127,'R&amp;C_5.15.1'!$B$2:$G$453,1,FALSE)=B127,"",),"NEW")</f>
        <v/>
      </c>
      <c r="I127" s="26" t="str">
        <f>IF(H127="NEW","NEW",IF(VLOOKUP(B127,'R&amp;C_5.15.1'!$B$2:$G$453,2,FALSE)=C127,"","UPDATED"))</f>
        <v/>
      </c>
      <c r="J127" s="26" t="str">
        <f>IF(H127="NEW","NEW",IF(VLOOKUP(B127,'R&amp;C_5.15.1'!$B$2:$G$453,3,FALSE)=D127,"","UPDATED"))</f>
        <v/>
      </c>
      <c r="K127" s="26" t="str">
        <f>IF(H127="NEW","NEW",IF(VLOOKUP(B127,'R&amp;C_5.15.1'!$B$2:$G$453,4,FALSE)=E127,"","UPDATED"))</f>
        <v/>
      </c>
      <c r="L127" s="26" t="str">
        <f>IF(H127="NEW","NEW",IF(VLOOKUP(B127,'R&amp;C_5.15.1'!$B$2:$G$453,5,FALSE)=F127,"","UPDATED"))</f>
        <v/>
      </c>
      <c r="M127" s="26" t="str">
        <f>IF(H127="NEW","NEW",IF(VLOOKUP(B127,'R&amp;C_5.15.1'!$B$2:$G$453,6,FALSE)=G127,"","UPDATED"))</f>
        <v/>
      </c>
      <c r="N127" s="26" t="str">
        <f>IF(CONCATENATE(Table2[[#This Row],[Check 
Code]],Table2[[#This Row],[Check 
Funct.]],Table2[[#This Row],[Check 
Tech.]],Table2[[#This Row],[Check DROOLS]],Table2[[#This Row],[Check Domain]],Table2[[#This Row],[Check 
Tag]])="","",1)</f>
        <v/>
      </c>
    </row>
    <row r="128" spans="1:14" ht="140.25">
      <c r="A128" s="33" t="s">
        <v>599</v>
      </c>
      <c r="B128" s="31" t="s">
        <v>600</v>
      </c>
      <c r="C128" s="32" t="s">
        <v>601</v>
      </c>
      <c r="D128" s="32" t="s">
        <v>602</v>
      </c>
      <c r="E128" s="31" t="s">
        <v>131</v>
      </c>
      <c r="F128" s="31" t="s">
        <v>126</v>
      </c>
      <c r="G128" s="31" t="s">
        <v>429</v>
      </c>
      <c r="H128" s="26" t="str">
        <f>IFERROR(IF(VLOOKUP(B128,'R&amp;C_5.15.1'!$B$2:$G$453,1,FALSE)=B128,"",),"NEW")</f>
        <v/>
      </c>
      <c r="I128" s="26" t="str">
        <f>IF(H128="NEW","NEW",IF(VLOOKUP(B128,'R&amp;C_5.15.1'!$B$2:$G$453,2,FALSE)=C128,"","UPDATED"))</f>
        <v/>
      </c>
      <c r="J128" s="26" t="str">
        <f>IF(H128="NEW","NEW",IF(VLOOKUP(B128,'R&amp;C_5.15.1'!$B$2:$G$453,3,FALSE)=D128,"","UPDATED"))</f>
        <v/>
      </c>
      <c r="K128" s="26" t="str">
        <f>IF(H128="NEW","NEW",IF(VLOOKUP(B128,'R&amp;C_5.15.1'!$B$2:$G$453,4,FALSE)=E128,"","UPDATED"))</f>
        <v/>
      </c>
      <c r="L128" s="26" t="str">
        <f>IF(H128="NEW","NEW",IF(VLOOKUP(B128,'R&amp;C_5.15.1'!$B$2:$G$453,5,FALSE)=F128,"","UPDATED"))</f>
        <v/>
      </c>
      <c r="M128" s="26" t="str">
        <f>IF(H128="NEW","NEW",IF(VLOOKUP(B128,'R&amp;C_5.15.1'!$B$2:$G$453,6,FALSE)=G128,"","UPDATED"))</f>
        <v/>
      </c>
      <c r="N128" s="26" t="str">
        <f>IF(CONCATENATE(Table2[[#This Row],[Check 
Code]],Table2[[#This Row],[Check 
Funct.]],Table2[[#This Row],[Check 
Tech.]],Table2[[#This Row],[Check DROOLS]],Table2[[#This Row],[Check Domain]],Table2[[#This Row],[Check 
Tag]])="","",1)</f>
        <v/>
      </c>
    </row>
    <row r="129" spans="1:14" ht="140.25">
      <c r="A129" s="33" t="s">
        <v>603</v>
      </c>
      <c r="B129" s="28" t="s">
        <v>604</v>
      </c>
      <c r="C129" s="29" t="s">
        <v>605</v>
      </c>
      <c r="D129" s="29" t="s">
        <v>606</v>
      </c>
      <c r="E129" s="28" t="s">
        <v>131</v>
      </c>
      <c r="F129" s="28" t="s">
        <v>126</v>
      </c>
      <c r="G129" s="28" t="s">
        <v>82</v>
      </c>
      <c r="H129" s="26" t="str">
        <f>IFERROR(IF(VLOOKUP(B129,'R&amp;C_5.15.1'!$B$2:$G$453,1,FALSE)=B129,"",),"NEW")</f>
        <v/>
      </c>
      <c r="I129" s="26" t="str">
        <f>IF(H129="NEW","NEW",IF(VLOOKUP(B129,'R&amp;C_5.15.1'!$B$2:$G$453,2,FALSE)=C129,"","UPDATED"))</f>
        <v>UPDATED</v>
      </c>
      <c r="J129" s="26" t="str">
        <f>IF(H129="NEW","NEW",IF(VLOOKUP(B129,'R&amp;C_5.15.1'!$B$2:$G$453,3,FALSE)=D129,"","UPDATED"))</f>
        <v>UPDATED</v>
      </c>
      <c r="K129" s="26" t="str">
        <f>IF(H129="NEW","NEW",IF(VLOOKUP(B129,'R&amp;C_5.15.1'!$B$2:$G$453,4,FALSE)=E129,"","UPDATED"))</f>
        <v/>
      </c>
      <c r="L129" s="26" t="str">
        <f>IF(H129="NEW","NEW",IF(VLOOKUP(B129,'R&amp;C_5.15.1'!$B$2:$G$453,5,FALSE)=F129,"","UPDATED"))</f>
        <v/>
      </c>
      <c r="M129" s="26" t="str">
        <f>IF(H129="NEW","NEW",IF(VLOOKUP(B129,'R&amp;C_5.15.1'!$B$2:$G$453,6,FALSE)=G129,"","UPDATED"))</f>
        <v/>
      </c>
      <c r="N129" s="26">
        <f>IF(CONCATENATE(Table2[[#This Row],[Check 
Code]],Table2[[#This Row],[Check 
Funct.]],Table2[[#This Row],[Check 
Tech.]],Table2[[#This Row],[Check DROOLS]],Table2[[#This Row],[Check Domain]],Table2[[#This Row],[Check 
Tag]])="","",1)</f>
        <v>1</v>
      </c>
    </row>
    <row r="130" spans="1:14" ht="63.75">
      <c r="A130" s="33" t="s">
        <v>607</v>
      </c>
      <c r="B130" s="31" t="s">
        <v>608</v>
      </c>
      <c r="C130" s="32" t="s">
        <v>609</v>
      </c>
      <c r="D130" s="32" t="s">
        <v>610</v>
      </c>
      <c r="E130" s="31" t="s">
        <v>131</v>
      </c>
      <c r="F130" s="31" t="s">
        <v>126</v>
      </c>
      <c r="G130" s="31" t="s">
        <v>82</v>
      </c>
      <c r="H130" s="26" t="str">
        <f>IFERROR(IF(VLOOKUP(B130,'R&amp;C_5.15.1'!$B$2:$G$453,1,FALSE)=B130,"",),"NEW")</f>
        <v/>
      </c>
      <c r="I130" s="26" t="str">
        <f>IF(H130="NEW","NEW",IF(VLOOKUP(B130,'R&amp;C_5.15.1'!$B$2:$G$453,2,FALSE)=C130,"","UPDATED"))</f>
        <v/>
      </c>
      <c r="J130" s="26" t="str">
        <f>IF(H130="NEW","NEW",IF(VLOOKUP(B130,'R&amp;C_5.15.1'!$B$2:$G$453,3,FALSE)=D130,"","UPDATED"))</f>
        <v/>
      </c>
      <c r="K130" s="26" t="str">
        <f>IF(H130="NEW","NEW",IF(VLOOKUP(B130,'R&amp;C_5.15.1'!$B$2:$G$453,4,FALSE)=E130,"","UPDATED"))</f>
        <v/>
      </c>
      <c r="L130" s="26" t="str">
        <f>IF(H130="NEW","NEW",IF(VLOOKUP(B130,'R&amp;C_5.15.1'!$B$2:$G$453,5,FALSE)=F130,"","UPDATED"))</f>
        <v/>
      </c>
      <c r="M130" s="26" t="str">
        <f>IF(H130="NEW","NEW",IF(VLOOKUP(B130,'R&amp;C_5.15.1'!$B$2:$G$453,6,FALSE)=G130,"","UPDATED"))</f>
        <v/>
      </c>
      <c r="N130" s="26" t="str">
        <f>IF(CONCATENATE(Table2[[#This Row],[Check 
Code]],Table2[[#This Row],[Check 
Funct.]],Table2[[#This Row],[Check 
Tech.]],Table2[[#This Row],[Check DROOLS]],Table2[[#This Row],[Check Domain]],Table2[[#This Row],[Check 
Tag]])="","",1)</f>
        <v/>
      </c>
    </row>
    <row r="131" spans="1:14" ht="51">
      <c r="A131" s="33" t="s">
        <v>611</v>
      </c>
      <c r="B131" s="28" t="s">
        <v>612</v>
      </c>
      <c r="C131" s="30" t="s">
        <v>613</v>
      </c>
      <c r="D131" s="30" t="s">
        <v>614</v>
      </c>
      <c r="E131" s="28" t="s">
        <v>131</v>
      </c>
      <c r="F131" s="28" t="s">
        <v>126</v>
      </c>
      <c r="G131" s="28" t="s">
        <v>136</v>
      </c>
      <c r="H131" s="26" t="str">
        <f>IFERROR(IF(VLOOKUP(B131,'R&amp;C_5.15.1'!$B$2:$G$453,1,FALSE)=B131,"",),"NEW")</f>
        <v/>
      </c>
      <c r="I131" s="26" t="str">
        <f>IF(H131="NEW","NEW",IF(VLOOKUP(B131,'R&amp;C_5.15.1'!$B$2:$G$453,2,FALSE)=C131,"","UPDATED"))</f>
        <v/>
      </c>
      <c r="J131" s="26" t="str">
        <f>IF(H131="NEW","NEW",IF(VLOOKUP(B131,'R&amp;C_5.15.1'!$B$2:$G$453,3,FALSE)=D131,"","UPDATED"))</f>
        <v/>
      </c>
      <c r="K131" s="26" t="str">
        <f>IF(H131="NEW","NEW",IF(VLOOKUP(B131,'R&amp;C_5.15.1'!$B$2:$G$453,4,FALSE)=E131,"","UPDATED"))</f>
        <v/>
      </c>
      <c r="L131" s="26" t="str">
        <f>IF(H131="NEW","NEW",IF(VLOOKUP(B131,'R&amp;C_5.15.1'!$B$2:$G$453,5,FALSE)=F131,"","UPDATED"))</f>
        <v/>
      </c>
      <c r="M131" s="26" t="str">
        <f>IF(H131="NEW","NEW",IF(VLOOKUP(B131,'R&amp;C_5.15.1'!$B$2:$G$453,6,FALSE)=G131,"","UPDATED"))</f>
        <v/>
      </c>
      <c r="N131" s="26" t="str">
        <f>IF(CONCATENATE(Table2[[#This Row],[Check 
Code]],Table2[[#This Row],[Check 
Funct.]],Table2[[#This Row],[Check 
Tech.]],Table2[[#This Row],[Check DROOLS]],Table2[[#This Row],[Check Domain]],Table2[[#This Row],[Check 
Tag]])="","",1)</f>
        <v/>
      </c>
    </row>
    <row r="132" spans="1:14" ht="38.25">
      <c r="A132" s="33" t="s">
        <v>615</v>
      </c>
      <c r="B132" s="31" t="s">
        <v>616</v>
      </c>
      <c r="C132" s="29" t="s">
        <v>617</v>
      </c>
      <c r="D132" s="32" t="s">
        <v>618</v>
      </c>
      <c r="E132" s="31" t="s">
        <v>131</v>
      </c>
      <c r="F132" s="31" t="s">
        <v>126</v>
      </c>
      <c r="G132" s="31" t="s">
        <v>136</v>
      </c>
      <c r="H132" s="26" t="str">
        <f>IFERROR(IF(VLOOKUP(B132,'R&amp;C_5.15.1'!$B$2:$G$453,1,FALSE)=B132,"",),"NEW")</f>
        <v/>
      </c>
      <c r="I132" s="26" t="str">
        <f>IF(H132="NEW","NEW",IF(VLOOKUP(B132,'R&amp;C_5.15.1'!$B$2:$G$453,2,FALSE)=C132,"","UPDATED"))</f>
        <v>UPDATED</v>
      </c>
      <c r="J132" s="26" t="str">
        <f>IF(H132="NEW","NEW",IF(VLOOKUP(B132,'R&amp;C_5.15.1'!$B$2:$G$453,3,FALSE)=D132,"","UPDATED"))</f>
        <v/>
      </c>
      <c r="K132" s="26" t="str">
        <f>IF(H132="NEW","NEW",IF(VLOOKUP(B132,'R&amp;C_5.15.1'!$B$2:$G$453,4,FALSE)=E132,"","UPDATED"))</f>
        <v/>
      </c>
      <c r="L132" s="26" t="str">
        <f>IF(H132="NEW","NEW",IF(VLOOKUP(B132,'R&amp;C_5.15.1'!$B$2:$G$453,5,FALSE)=F132,"","UPDATED"))</f>
        <v/>
      </c>
      <c r="M132" s="26" t="str">
        <f>IF(H132="NEW","NEW",IF(VLOOKUP(B132,'R&amp;C_5.15.1'!$B$2:$G$453,6,FALSE)=G132,"","UPDATED"))</f>
        <v/>
      </c>
      <c r="N132" s="26">
        <f>IF(CONCATENATE(Table2[[#This Row],[Check 
Code]],Table2[[#This Row],[Check 
Funct.]],Table2[[#This Row],[Check 
Tech.]],Table2[[#This Row],[Check DROOLS]],Table2[[#This Row],[Check Domain]],Table2[[#This Row],[Check 
Tag]])="","",1)</f>
        <v>1</v>
      </c>
    </row>
    <row r="133" spans="1:14" ht="38.25">
      <c r="A133" s="33" t="s">
        <v>619</v>
      </c>
      <c r="B133" s="28" t="s">
        <v>620</v>
      </c>
      <c r="C133" s="30" t="s">
        <v>621</v>
      </c>
      <c r="D133" s="30" t="s">
        <v>622</v>
      </c>
      <c r="E133" s="28" t="s">
        <v>131</v>
      </c>
      <c r="F133" s="28" t="s">
        <v>126</v>
      </c>
      <c r="G133" s="28" t="s">
        <v>387</v>
      </c>
      <c r="H133" s="26" t="str">
        <f>IFERROR(IF(VLOOKUP(B133,'R&amp;C_5.15.1'!$B$2:$G$453,1,FALSE)=B133,"",),"NEW")</f>
        <v/>
      </c>
      <c r="I133" s="26" t="str">
        <f>IF(H133="NEW","NEW",IF(VLOOKUP(B133,'R&amp;C_5.15.1'!$B$2:$G$453,2,FALSE)=C133,"","UPDATED"))</f>
        <v/>
      </c>
      <c r="J133" s="26" t="str">
        <f>IF(H133="NEW","NEW",IF(VLOOKUP(B133,'R&amp;C_5.15.1'!$B$2:$G$453,3,FALSE)=D133,"","UPDATED"))</f>
        <v/>
      </c>
      <c r="K133" s="26" t="str">
        <f>IF(H133="NEW","NEW",IF(VLOOKUP(B133,'R&amp;C_5.15.1'!$B$2:$G$453,4,FALSE)=E133,"","UPDATED"))</f>
        <v/>
      </c>
      <c r="L133" s="26" t="str">
        <f>IF(H133="NEW","NEW",IF(VLOOKUP(B133,'R&amp;C_5.15.1'!$B$2:$G$453,5,FALSE)=F133,"","UPDATED"))</f>
        <v/>
      </c>
      <c r="M133" s="26" t="str">
        <f>IF(H133="NEW","NEW",IF(VLOOKUP(B133,'R&amp;C_5.15.1'!$B$2:$G$453,6,FALSE)=G133,"","UPDATED"))</f>
        <v/>
      </c>
      <c r="N133" s="26" t="str">
        <f>IF(CONCATENATE(Table2[[#This Row],[Check 
Code]],Table2[[#This Row],[Check 
Funct.]],Table2[[#This Row],[Check 
Tech.]],Table2[[#This Row],[Check DROOLS]],Table2[[#This Row],[Check Domain]],Table2[[#This Row],[Check 
Tag]])="","",1)</f>
        <v/>
      </c>
    </row>
    <row r="134" spans="1:14" ht="318.75">
      <c r="A134" s="33" t="s">
        <v>623</v>
      </c>
      <c r="B134" s="31" t="s">
        <v>624</v>
      </c>
      <c r="C134" s="32" t="s">
        <v>625</v>
      </c>
      <c r="D134" s="32" t="s">
        <v>626</v>
      </c>
      <c r="E134" s="31" t="s">
        <v>131</v>
      </c>
      <c r="F134" s="31" t="s">
        <v>126</v>
      </c>
      <c r="G134" s="31" t="s">
        <v>627</v>
      </c>
      <c r="H134" s="26" t="str">
        <f>IFERROR(IF(VLOOKUP(B134,'R&amp;C_5.15.1'!$B$2:$G$453,1,FALSE)=B134,"",),"NEW")</f>
        <v/>
      </c>
      <c r="I134" s="26" t="str">
        <f>IF(H134="NEW","NEW",IF(VLOOKUP(B134,'R&amp;C_5.15.1'!$B$2:$G$453,2,FALSE)=C134,"","UPDATED"))</f>
        <v/>
      </c>
      <c r="J134" s="26" t="str">
        <f>IF(H134="NEW","NEW",IF(VLOOKUP(B134,'R&amp;C_5.15.1'!$B$2:$G$453,3,FALSE)=D134,"","UPDATED"))</f>
        <v/>
      </c>
      <c r="K134" s="26" t="str">
        <f>IF(H134="NEW","NEW",IF(VLOOKUP(B134,'R&amp;C_5.15.1'!$B$2:$G$453,4,FALSE)=E134,"","UPDATED"))</f>
        <v/>
      </c>
      <c r="L134" s="26" t="str">
        <f>IF(H134="NEW","NEW",IF(VLOOKUP(B134,'R&amp;C_5.15.1'!$B$2:$G$453,5,FALSE)=F134,"","UPDATED"))</f>
        <v/>
      </c>
      <c r="M134" s="26" t="str">
        <f>IF(H134="NEW","NEW",IF(VLOOKUP(B134,'R&amp;C_5.15.1'!$B$2:$G$453,6,FALSE)=G134,"","UPDATED"))</f>
        <v/>
      </c>
      <c r="N134" s="26" t="str">
        <f>IF(CONCATENATE(Table2[[#This Row],[Check 
Code]],Table2[[#This Row],[Check 
Funct.]],Table2[[#This Row],[Check 
Tech.]],Table2[[#This Row],[Check DROOLS]],Table2[[#This Row],[Check Domain]],Table2[[#This Row],[Check 
Tag]])="","",1)</f>
        <v/>
      </c>
    </row>
    <row r="135" spans="1:14" ht="102">
      <c r="A135" s="33" t="s">
        <v>628</v>
      </c>
      <c r="B135" s="28" t="s">
        <v>629</v>
      </c>
      <c r="C135" s="29" t="s">
        <v>630</v>
      </c>
      <c r="D135" s="29" t="s">
        <v>631</v>
      </c>
      <c r="E135" s="28" t="s">
        <v>131</v>
      </c>
      <c r="F135" s="28" t="s">
        <v>126</v>
      </c>
      <c r="G135" s="28" t="s">
        <v>387</v>
      </c>
      <c r="H135" s="26" t="str">
        <f>IFERROR(IF(VLOOKUP(B135,'R&amp;C_5.15.1'!$B$2:$G$453,1,FALSE)=B135,"",),"NEW")</f>
        <v/>
      </c>
      <c r="I135" s="26" t="str">
        <f>IF(H135="NEW","NEW",IF(VLOOKUP(B135,'R&amp;C_5.15.1'!$B$2:$G$453,2,FALSE)=C135,"","UPDATED"))</f>
        <v>UPDATED</v>
      </c>
      <c r="J135" s="26" t="str">
        <f>IF(H135="NEW","NEW",IF(VLOOKUP(B135,'R&amp;C_5.15.1'!$B$2:$G$453,3,FALSE)=D135,"","UPDATED"))</f>
        <v>UPDATED</v>
      </c>
      <c r="K135" s="26" t="str">
        <f>IF(H135="NEW","NEW",IF(VLOOKUP(B135,'R&amp;C_5.15.1'!$B$2:$G$453,4,FALSE)=E135,"","UPDATED"))</f>
        <v/>
      </c>
      <c r="L135" s="26" t="str">
        <f>IF(H135="NEW","NEW",IF(VLOOKUP(B135,'R&amp;C_5.15.1'!$B$2:$G$453,5,FALSE)=F135,"","UPDATED"))</f>
        <v/>
      </c>
      <c r="M135" s="26" t="str">
        <f>IF(H135="NEW","NEW",IF(VLOOKUP(B135,'R&amp;C_5.15.1'!$B$2:$G$453,6,FALSE)=G135,"","UPDATED"))</f>
        <v/>
      </c>
      <c r="N135" s="26">
        <f>IF(CONCATENATE(Table2[[#This Row],[Check 
Code]],Table2[[#This Row],[Check 
Funct.]],Table2[[#This Row],[Check 
Tech.]],Table2[[#This Row],[Check DROOLS]],Table2[[#This Row],[Check Domain]],Table2[[#This Row],[Check 
Tag]])="","",1)</f>
        <v>1</v>
      </c>
    </row>
    <row r="136" spans="1:14" ht="76.5">
      <c r="A136" s="33" t="s">
        <v>632</v>
      </c>
      <c r="B136" s="31" t="s">
        <v>633</v>
      </c>
      <c r="C136" s="32" t="s">
        <v>634</v>
      </c>
      <c r="D136" s="32" t="s">
        <v>635</v>
      </c>
      <c r="E136" s="31" t="s">
        <v>131</v>
      </c>
      <c r="F136" s="31" t="s">
        <v>126</v>
      </c>
      <c r="G136" s="31" t="s">
        <v>329</v>
      </c>
      <c r="H136" s="26" t="str">
        <f>IFERROR(IF(VLOOKUP(B136,'R&amp;C_5.15.1'!$B$2:$G$453,1,FALSE)=B136,"",),"NEW")</f>
        <v/>
      </c>
      <c r="I136" s="26" t="str">
        <f>IF(H136="NEW","NEW",IF(VLOOKUP(B136,'R&amp;C_5.15.1'!$B$2:$G$453,2,FALSE)=C136,"","UPDATED"))</f>
        <v/>
      </c>
      <c r="J136" s="26" t="str">
        <f>IF(H136="NEW","NEW",IF(VLOOKUP(B136,'R&amp;C_5.15.1'!$B$2:$G$453,3,FALSE)=D136,"","UPDATED"))</f>
        <v/>
      </c>
      <c r="K136" s="26" t="str">
        <f>IF(H136="NEW","NEW",IF(VLOOKUP(B136,'R&amp;C_5.15.1'!$B$2:$G$453,4,FALSE)=E136,"","UPDATED"))</f>
        <v/>
      </c>
      <c r="L136" s="26" t="str">
        <f>IF(H136="NEW","NEW",IF(VLOOKUP(B136,'R&amp;C_5.15.1'!$B$2:$G$453,5,FALSE)=F136,"","UPDATED"))</f>
        <v/>
      </c>
      <c r="M136" s="26" t="str">
        <f>IF(H136="NEW","NEW",IF(VLOOKUP(B136,'R&amp;C_5.15.1'!$B$2:$G$453,6,FALSE)=G136,"","UPDATED"))</f>
        <v/>
      </c>
      <c r="N136" s="26" t="str">
        <f>IF(CONCATENATE(Table2[[#This Row],[Check 
Code]],Table2[[#This Row],[Check 
Funct.]],Table2[[#This Row],[Check 
Tech.]],Table2[[#This Row],[Check DROOLS]],Table2[[#This Row],[Check Domain]],Table2[[#This Row],[Check 
Tag]])="","",1)</f>
        <v/>
      </c>
    </row>
    <row r="137" spans="1:14" ht="140.25">
      <c r="A137" s="33" t="s">
        <v>636</v>
      </c>
      <c r="B137" s="28" t="s">
        <v>637</v>
      </c>
      <c r="C137" s="30" t="s">
        <v>638</v>
      </c>
      <c r="D137" s="30" t="s">
        <v>639</v>
      </c>
      <c r="E137" s="28" t="s">
        <v>131</v>
      </c>
      <c r="F137" s="28" t="s">
        <v>126</v>
      </c>
      <c r="G137" s="28" t="s">
        <v>82</v>
      </c>
      <c r="H137" s="26" t="str">
        <f>IFERROR(IF(VLOOKUP(B137,'R&amp;C_5.15.1'!$B$2:$G$453,1,FALSE)=B137,"",),"NEW")</f>
        <v/>
      </c>
      <c r="I137" s="26" t="str">
        <f>IF(H137="NEW","NEW",IF(VLOOKUP(B137,'R&amp;C_5.15.1'!$B$2:$G$453,2,FALSE)=C137,"","UPDATED"))</f>
        <v/>
      </c>
      <c r="J137" s="26" t="str">
        <f>IF(H137="NEW","NEW",IF(VLOOKUP(B137,'R&amp;C_5.15.1'!$B$2:$G$453,3,FALSE)=D137,"","UPDATED"))</f>
        <v/>
      </c>
      <c r="K137" s="26" t="str">
        <f>IF(H137="NEW","NEW",IF(VLOOKUP(B137,'R&amp;C_5.15.1'!$B$2:$G$453,4,FALSE)=E137,"","UPDATED"))</f>
        <v/>
      </c>
      <c r="L137" s="26" t="str">
        <f>IF(H137="NEW","NEW",IF(VLOOKUP(B137,'R&amp;C_5.15.1'!$B$2:$G$453,5,FALSE)=F137,"","UPDATED"))</f>
        <v/>
      </c>
      <c r="M137" s="26" t="str">
        <f>IF(H137="NEW","NEW",IF(VLOOKUP(B137,'R&amp;C_5.15.1'!$B$2:$G$453,6,FALSE)=G137,"","UPDATED"))</f>
        <v/>
      </c>
      <c r="N137" s="26" t="str">
        <f>IF(CONCATENATE(Table2[[#This Row],[Check 
Code]],Table2[[#This Row],[Check 
Funct.]],Table2[[#This Row],[Check 
Tech.]],Table2[[#This Row],[Check DROOLS]],Table2[[#This Row],[Check Domain]],Table2[[#This Row],[Check 
Tag]])="","",1)</f>
        <v/>
      </c>
    </row>
    <row r="138" spans="1:14" ht="409.5">
      <c r="A138" s="33" t="s">
        <v>640</v>
      </c>
      <c r="B138" s="31" t="s">
        <v>641</v>
      </c>
      <c r="C138" s="32" t="s">
        <v>642</v>
      </c>
      <c r="D138" s="32" t="s">
        <v>643</v>
      </c>
      <c r="E138" s="31" t="s">
        <v>131</v>
      </c>
      <c r="F138" s="31" t="s">
        <v>126</v>
      </c>
      <c r="G138" s="31" t="s">
        <v>644</v>
      </c>
      <c r="H138" s="26" t="str">
        <f>IFERROR(IF(VLOOKUP(B138,'R&amp;C_5.15.1'!$B$2:$G$453,1,FALSE)=B138,"",),"NEW")</f>
        <v/>
      </c>
      <c r="I138" s="26" t="str">
        <f>IF(H138="NEW","NEW",IF(VLOOKUP(B138,'R&amp;C_5.15.1'!$B$2:$G$453,2,FALSE)=C138,"","UPDATED"))</f>
        <v/>
      </c>
      <c r="J138" s="26" t="str">
        <f>IF(H138="NEW","NEW",IF(VLOOKUP(B138,'R&amp;C_5.15.1'!$B$2:$G$453,3,FALSE)=D138,"","UPDATED"))</f>
        <v/>
      </c>
      <c r="K138" s="26" t="str">
        <f>IF(H138="NEW","NEW",IF(VLOOKUP(B138,'R&amp;C_5.15.1'!$B$2:$G$453,4,FALSE)=E138,"","UPDATED"))</f>
        <v/>
      </c>
      <c r="L138" s="26" t="str">
        <f>IF(H138="NEW","NEW",IF(VLOOKUP(B138,'R&amp;C_5.15.1'!$B$2:$G$453,5,FALSE)=F138,"","UPDATED"))</f>
        <v/>
      </c>
      <c r="M138" s="26" t="str">
        <f>IF(H138="NEW","NEW",IF(VLOOKUP(B138,'R&amp;C_5.15.1'!$B$2:$G$453,6,FALSE)=G138,"","UPDATED"))</f>
        <v/>
      </c>
      <c r="N138" s="26" t="str">
        <f>IF(CONCATENATE(Table2[[#This Row],[Check 
Code]],Table2[[#This Row],[Check 
Funct.]],Table2[[#This Row],[Check 
Tech.]],Table2[[#This Row],[Check DROOLS]],Table2[[#This Row],[Check Domain]],Table2[[#This Row],[Check 
Tag]])="","",1)</f>
        <v/>
      </c>
    </row>
    <row r="139" spans="1:14" ht="63.75">
      <c r="A139" s="33" t="s">
        <v>645</v>
      </c>
      <c r="B139" s="28" t="s">
        <v>646</v>
      </c>
      <c r="C139" s="30" t="s">
        <v>647</v>
      </c>
      <c r="D139" s="30" t="s">
        <v>648</v>
      </c>
      <c r="E139" s="28" t="s">
        <v>131</v>
      </c>
      <c r="F139" s="28" t="s">
        <v>126</v>
      </c>
      <c r="G139" s="28" t="s">
        <v>444</v>
      </c>
      <c r="H139" s="26" t="str">
        <f>IFERROR(IF(VLOOKUP(B139,'R&amp;C_5.15.1'!$B$2:$G$453,1,FALSE)=B139,"",),"NEW")</f>
        <v/>
      </c>
      <c r="I139" s="26" t="str">
        <f>IF(H139="NEW","NEW",IF(VLOOKUP(B139,'R&amp;C_5.15.1'!$B$2:$G$453,2,FALSE)=C139,"","UPDATED"))</f>
        <v/>
      </c>
      <c r="J139" s="26" t="str">
        <f>IF(H139="NEW","NEW",IF(VLOOKUP(B139,'R&amp;C_5.15.1'!$B$2:$G$453,3,FALSE)=D139,"","UPDATED"))</f>
        <v/>
      </c>
      <c r="K139" s="26" t="str">
        <f>IF(H139="NEW","NEW",IF(VLOOKUP(B139,'R&amp;C_5.15.1'!$B$2:$G$453,4,FALSE)=E139,"","UPDATED"))</f>
        <v/>
      </c>
      <c r="L139" s="26" t="str">
        <f>IF(H139="NEW","NEW",IF(VLOOKUP(B139,'R&amp;C_5.15.1'!$B$2:$G$453,5,FALSE)=F139,"","UPDATED"))</f>
        <v/>
      </c>
      <c r="M139" s="26" t="str">
        <f>IF(H139="NEW","NEW",IF(VLOOKUP(B139,'R&amp;C_5.15.1'!$B$2:$G$453,6,FALSE)=G139,"","UPDATED"))</f>
        <v/>
      </c>
      <c r="N139" s="26" t="str">
        <f>IF(CONCATENATE(Table2[[#This Row],[Check 
Code]],Table2[[#This Row],[Check 
Funct.]],Table2[[#This Row],[Check 
Tech.]],Table2[[#This Row],[Check DROOLS]],Table2[[#This Row],[Check Domain]],Table2[[#This Row],[Check 
Tag]])="","",1)</f>
        <v/>
      </c>
    </row>
    <row r="140" spans="1:14" ht="38.25">
      <c r="A140" s="33" t="s">
        <v>649</v>
      </c>
      <c r="B140" s="31" t="s">
        <v>650</v>
      </c>
      <c r="C140" s="32" t="s">
        <v>651</v>
      </c>
      <c r="D140" s="32" t="s">
        <v>652</v>
      </c>
      <c r="E140" s="31" t="s">
        <v>131</v>
      </c>
      <c r="F140" s="31" t="s">
        <v>126</v>
      </c>
      <c r="G140" s="31" t="s">
        <v>230</v>
      </c>
      <c r="H140" s="26" t="str">
        <f>IFERROR(IF(VLOOKUP(B140,'R&amp;C_5.15.1'!$B$2:$G$453,1,FALSE)=B140,"",),"NEW")</f>
        <v/>
      </c>
      <c r="I140" s="26" t="str">
        <f>IF(H140="NEW","NEW",IF(VLOOKUP(B140,'R&amp;C_5.15.1'!$B$2:$G$453,2,FALSE)=C140,"","UPDATED"))</f>
        <v/>
      </c>
      <c r="J140" s="26" t="str">
        <f>IF(H140="NEW","NEW",IF(VLOOKUP(B140,'R&amp;C_5.15.1'!$B$2:$G$453,3,FALSE)=D140,"","UPDATED"))</f>
        <v/>
      </c>
      <c r="K140" s="26" t="str">
        <f>IF(H140="NEW","NEW",IF(VLOOKUP(B140,'R&amp;C_5.15.1'!$B$2:$G$453,4,FALSE)=E140,"","UPDATED"))</f>
        <v/>
      </c>
      <c r="L140" s="26" t="str">
        <f>IF(H140="NEW","NEW",IF(VLOOKUP(B140,'R&amp;C_5.15.1'!$B$2:$G$453,5,FALSE)=F140,"","UPDATED"))</f>
        <v/>
      </c>
      <c r="M140" s="26" t="str">
        <f>IF(H140="NEW","NEW",IF(VLOOKUP(B140,'R&amp;C_5.15.1'!$B$2:$G$453,6,FALSE)=G140,"","UPDATED"))</f>
        <v/>
      </c>
      <c r="N140" s="26" t="str">
        <f>IF(CONCATENATE(Table2[[#This Row],[Check 
Code]],Table2[[#This Row],[Check 
Funct.]],Table2[[#This Row],[Check 
Tech.]],Table2[[#This Row],[Check DROOLS]],Table2[[#This Row],[Check Domain]],Table2[[#This Row],[Check 
Tag]])="","",1)</f>
        <v/>
      </c>
    </row>
    <row r="141" spans="1:14" ht="63.75">
      <c r="A141" s="33" t="s">
        <v>653</v>
      </c>
      <c r="B141" s="28" t="s">
        <v>654</v>
      </c>
      <c r="C141" s="30" t="s">
        <v>655</v>
      </c>
      <c r="D141" s="30" t="s">
        <v>656</v>
      </c>
      <c r="E141" s="28" t="s">
        <v>131</v>
      </c>
      <c r="F141" s="28" t="s">
        <v>126</v>
      </c>
      <c r="G141" s="28" t="s">
        <v>657</v>
      </c>
      <c r="H141" s="26" t="str">
        <f>IFERROR(IF(VLOOKUP(B141,'R&amp;C_5.15.1'!$B$2:$G$453,1,FALSE)=B141,"",),"NEW")</f>
        <v/>
      </c>
      <c r="I141" s="26" t="str">
        <f>IF(H141="NEW","NEW",IF(VLOOKUP(B141,'R&amp;C_5.15.1'!$B$2:$G$453,2,FALSE)=C141,"","UPDATED"))</f>
        <v/>
      </c>
      <c r="J141" s="26" t="str">
        <f>IF(H141="NEW","NEW",IF(VLOOKUP(B141,'R&amp;C_5.15.1'!$B$2:$G$453,3,FALSE)=D141,"","UPDATED"))</f>
        <v/>
      </c>
      <c r="K141" s="26" t="str">
        <f>IF(H141="NEW","NEW",IF(VLOOKUP(B141,'R&amp;C_5.15.1'!$B$2:$G$453,4,FALSE)=E141,"","UPDATED"))</f>
        <v/>
      </c>
      <c r="L141" s="26" t="str">
        <f>IF(H141="NEW","NEW",IF(VLOOKUP(B141,'R&amp;C_5.15.1'!$B$2:$G$453,5,FALSE)=F141,"","UPDATED"))</f>
        <v/>
      </c>
      <c r="M141" s="26" t="str">
        <f>IF(H141="NEW","NEW",IF(VLOOKUP(B141,'R&amp;C_5.15.1'!$B$2:$G$453,6,FALSE)=G141,"","UPDATED"))</f>
        <v/>
      </c>
      <c r="N141" s="26" t="str">
        <f>IF(CONCATENATE(Table2[[#This Row],[Check 
Code]],Table2[[#This Row],[Check 
Funct.]],Table2[[#This Row],[Check 
Tech.]],Table2[[#This Row],[Check DROOLS]],Table2[[#This Row],[Check Domain]],Table2[[#This Row],[Check 
Tag]])="","",1)</f>
        <v/>
      </c>
    </row>
    <row r="142" spans="1:14" ht="63.75">
      <c r="A142" s="33" t="s">
        <v>658</v>
      </c>
      <c r="B142" s="31" t="s">
        <v>659</v>
      </c>
      <c r="C142" s="32" t="s">
        <v>660</v>
      </c>
      <c r="D142" s="32" t="s">
        <v>661</v>
      </c>
      <c r="E142" s="31" t="s">
        <v>131</v>
      </c>
      <c r="F142" s="31" t="s">
        <v>126</v>
      </c>
      <c r="G142" s="33" t="s">
        <v>662</v>
      </c>
      <c r="H142" s="26" t="str">
        <f>IFERROR(IF(VLOOKUP(B142,'R&amp;C_5.15.1'!$B$2:$G$453,1,FALSE)=B142,"",),"NEW")</f>
        <v/>
      </c>
      <c r="I142" s="26" t="str">
        <f>IF(H142="NEW","NEW",IF(VLOOKUP(B142,'R&amp;C_5.15.1'!$B$2:$G$453,2,FALSE)=C142,"","UPDATED"))</f>
        <v/>
      </c>
      <c r="J142" s="26" t="str">
        <f>IF(H142="NEW","NEW",IF(VLOOKUP(B142,'R&amp;C_5.15.1'!$B$2:$G$453,3,FALSE)=D142,"","UPDATED"))</f>
        <v/>
      </c>
      <c r="K142" s="26" t="str">
        <f>IF(H142="NEW","NEW",IF(VLOOKUP(B142,'R&amp;C_5.15.1'!$B$2:$G$453,4,FALSE)=E142,"","UPDATED"))</f>
        <v/>
      </c>
      <c r="L142" s="26" t="str">
        <f>IF(H142="NEW","NEW",IF(VLOOKUP(B142,'R&amp;C_5.15.1'!$B$2:$G$453,5,FALSE)=F142,"","UPDATED"))</f>
        <v/>
      </c>
      <c r="M142" s="26" t="str">
        <f>IF(H142="NEW","NEW",IF(VLOOKUP(B142,'R&amp;C_5.15.1'!$B$2:$G$453,6,FALSE)=G142,"","UPDATED"))</f>
        <v>UPDATED</v>
      </c>
      <c r="N142" s="26">
        <f>IF(CONCATENATE(Table2[[#This Row],[Check 
Code]],Table2[[#This Row],[Check 
Funct.]],Table2[[#This Row],[Check 
Tech.]],Table2[[#This Row],[Check DROOLS]],Table2[[#This Row],[Check Domain]],Table2[[#This Row],[Check 
Tag]])="","",1)</f>
        <v>1</v>
      </c>
    </row>
    <row r="143" spans="1:14" ht="51">
      <c r="A143" s="33" t="s">
        <v>663</v>
      </c>
      <c r="B143" s="28" t="s">
        <v>664</v>
      </c>
      <c r="C143" s="30" t="s">
        <v>665</v>
      </c>
      <c r="D143" s="30" t="s">
        <v>666</v>
      </c>
      <c r="E143" s="28" t="s">
        <v>131</v>
      </c>
      <c r="F143" s="28" t="s">
        <v>126</v>
      </c>
      <c r="G143" s="28" t="s">
        <v>449</v>
      </c>
      <c r="H143" s="26" t="str">
        <f>IFERROR(IF(VLOOKUP(B143,'R&amp;C_5.15.1'!$B$2:$G$453,1,FALSE)=B143,"",),"NEW")</f>
        <v/>
      </c>
      <c r="I143" s="26" t="str">
        <f>IF(H143="NEW","NEW",IF(VLOOKUP(B143,'R&amp;C_5.15.1'!$B$2:$G$453,2,FALSE)=C143,"","UPDATED"))</f>
        <v/>
      </c>
      <c r="J143" s="26" t="str">
        <f>IF(H143="NEW","NEW",IF(VLOOKUP(B143,'R&amp;C_5.15.1'!$B$2:$G$453,3,FALSE)=D143,"","UPDATED"))</f>
        <v/>
      </c>
      <c r="K143" s="26" t="str">
        <f>IF(H143="NEW","NEW",IF(VLOOKUP(B143,'R&amp;C_5.15.1'!$B$2:$G$453,4,FALSE)=E143,"","UPDATED"))</f>
        <v/>
      </c>
      <c r="L143" s="26" t="str">
        <f>IF(H143="NEW","NEW",IF(VLOOKUP(B143,'R&amp;C_5.15.1'!$B$2:$G$453,5,FALSE)=F143,"","UPDATED"))</f>
        <v/>
      </c>
      <c r="M143" s="26" t="str">
        <f>IF(H143="NEW","NEW",IF(VLOOKUP(B143,'R&amp;C_5.15.1'!$B$2:$G$453,6,FALSE)=G143,"","UPDATED"))</f>
        <v/>
      </c>
      <c r="N143" s="26" t="str">
        <f>IF(CONCATENATE(Table2[[#This Row],[Check 
Code]],Table2[[#This Row],[Check 
Funct.]],Table2[[#This Row],[Check 
Tech.]],Table2[[#This Row],[Check DROOLS]],Table2[[#This Row],[Check Domain]],Table2[[#This Row],[Check 
Tag]])="","",1)</f>
        <v/>
      </c>
    </row>
    <row r="144" spans="1:14" ht="89.25">
      <c r="A144" s="33" t="s">
        <v>667</v>
      </c>
      <c r="B144" s="31" t="s">
        <v>668</v>
      </c>
      <c r="C144" s="32" t="s">
        <v>669</v>
      </c>
      <c r="D144" s="32" t="s">
        <v>670</v>
      </c>
      <c r="E144" s="31" t="s">
        <v>131</v>
      </c>
      <c r="F144" s="31" t="s">
        <v>126</v>
      </c>
      <c r="G144" s="31" t="s">
        <v>387</v>
      </c>
      <c r="H144" s="26" t="str">
        <f>IFERROR(IF(VLOOKUP(B144,'R&amp;C_5.15.1'!$B$2:$G$453,1,FALSE)=B144,"",),"NEW")</f>
        <v/>
      </c>
      <c r="I144" s="26" t="str">
        <f>IF(H144="NEW","NEW",IF(VLOOKUP(B144,'R&amp;C_5.15.1'!$B$2:$G$453,2,FALSE)=C144,"","UPDATED"))</f>
        <v/>
      </c>
      <c r="J144" s="26" t="str">
        <f>IF(H144="NEW","NEW",IF(VLOOKUP(B144,'R&amp;C_5.15.1'!$B$2:$G$453,3,FALSE)=D144,"","UPDATED"))</f>
        <v/>
      </c>
      <c r="K144" s="26" t="str">
        <f>IF(H144="NEW","NEW",IF(VLOOKUP(B144,'R&amp;C_5.15.1'!$B$2:$G$453,4,FALSE)=E144,"","UPDATED"))</f>
        <v/>
      </c>
      <c r="L144" s="26" t="str">
        <f>IF(H144="NEW","NEW",IF(VLOOKUP(B144,'R&amp;C_5.15.1'!$B$2:$G$453,5,FALSE)=F144,"","UPDATED"))</f>
        <v/>
      </c>
      <c r="M144" s="26" t="str">
        <f>IF(H144="NEW","NEW",IF(VLOOKUP(B144,'R&amp;C_5.15.1'!$B$2:$G$453,6,FALSE)=G144,"","UPDATED"))</f>
        <v/>
      </c>
      <c r="N144" s="26" t="str">
        <f>IF(CONCATENATE(Table2[[#This Row],[Check 
Code]],Table2[[#This Row],[Check 
Funct.]],Table2[[#This Row],[Check 
Tech.]],Table2[[#This Row],[Check DROOLS]],Table2[[#This Row],[Check Domain]],Table2[[#This Row],[Check 
Tag]])="","",1)</f>
        <v/>
      </c>
    </row>
    <row r="145" spans="1:14" ht="89.25">
      <c r="A145" s="33" t="s">
        <v>671</v>
      </c>
      <c r="B145" s="28" t="s">
        <v>672</v>
      </c>
      <c r="C145" s="30" t="s">
        <v>673</v>
      </c>
      <c r="D145" s="30" t="s">
        <v>674</v>
      </c>
      <c r="E145" s="28" t="s">
        <v>131</v>
      </c>
      <c r="F145" s="28" t="s">
        <v>126</v>
      </c>
      <c r="G145" s="28" t="s">
        <v>675</v>
      </c>
      <c r="H145" s="26" t="str">
        <f>IFERROR(IF(VLOOKUP(B145,'R&amp;C_5.15.1'!$B$2:$G$453,1,FALSE)=B145,"",),"NEW")</f>
        <v/>
      </c>
      <c r="I145" s="26" t="str">
        <f>IF(H145="NEW","NEW",IF(VLOOKUP(B145,'R&amp;C_5.15.1'!$B$2:$G$453,2,FALSE)=C145,"","UPDATED"))</f>
        <v/>
      </c>
      <c r="J145" s="26" t="str">
        <f>IF(H145="NEW","NEW",IF(VLOOKUP(B145,'R&amp;C_5.15.1'!$B$2:$G$453,3,FALSE)=D145,"","UPDATED"))</f>
        <v/>
      </c>
      <c r="K145" s="26" t="str">
        <f>IF(H145="NEW","NEW",IF(VLOOKUP(B145,'R&amp;C_5.15.1'!$B$2:$G$453,4,FALSE)=E145,"","UPDATED"))</f>
        <v/>
      </c>
      <c r="L145" s="26" t="str">
        <f>IF(H145="NEW","NEW",IF(VLOOKUP(B145,'R&amp;C_5.15.1'!$B$2:$G$453,5,FALSE)=F145,"","UPDATED"))</f>
        <v/>
      </c>
      <c r="M145" s="26" t="str">
        <f>IF(H145="NEW","NEW",IF(VLOOKUP(B145,'R&amp;C_5.15.1'!$B$2:$G$453,6,FALSE)=G145,"","UPDATED"))</f>
        <v/>
      </c>
      <c r="N145" s="26" t="str">
        <f>IF(CONCATENATE(Table2[[#This Row],[Check 
Code]],Table2[[#This Row],[Check 
Funct.]],Table2[[#This Row],[Check 
Tech.]],Table2[[#This Row],[Check DROOLS]],Table2[[#This Row],[Check Domain]],Table2[[#This Row],[Check 
Tag]])="","",1)</f>
        <v/>
      </c>
    </row>
    <row r="146" spans="1:14" ht="38.25">
      <c r="A146" s="33" t="s">
        <v>676</v>
      </c>
      <c r="B146" s="31" t="s">
        <v>677</v>
      </c>
      <c r="C146" s="32" t="s">
        <v>678</v>
      </c>
      <c r="D146" s="32" t="s">
        <v>679</v>
      </c>
      <c r="E146" s="31" t="s">
        <v>131</v>
      </c>
      <c r="F146" s="31" t="s">
        <v>126</v>
      </c>
      <c r="G146" s="31" t="s">
        <v>136</v>
      </c>
      <c r="H146" s="26" t="str">
        <f>IFERROR(IF(VLOOKUP(B146,'R&amp;C_5.15.1'!$B$2:$G$453,1,FALSE)=B146,"",),"NEW")</f>
        <v/>
      </c>
      <c r="I146" s="26" t="str">
        <f>IF(H146="NEW","NEW",IF(VLOOKUP(B146,'R&amp;C_5.15.1'!$B$2:$G$453,2,FALSE)=C146,"","UPDATED"))</f>
        <v/>
      </c>
      <c r="J146" s="26" t="str">
        <f>IF(H146="NEW","NEW",IF(VLOOKUP(B146,'R&amp;C_5.15.1'!$B$2:$G$453,3,FALSE)=D146,"","UPDATED"))</f>
        <v/>
      </c>
      <c r="K146" s="26" t="str">
        <f>IF(H146="NEW","NEW",IF(VLOOKUP(B146,'R&amp;C_5.15.1'!$B$2:$G$453,4,FALSE)=E146,"","UPDATED"))</f>
        <v/>
      </c>
      <c r="L146" s="26" t="str">
        <f>IF(H146="NEW","NEW",IF(VLOOKUP(B146,'R&amp;C_5.15.1'!$B$2:$G$453,5,FALSE)=F146,"","UPDATED"))</f>
        <v/>
      </c>
      <c r="M146" s="26" t="str">
        <f>IF(H146="NEW","NEW",IF(VLOOKUP(B146,'R&amp;C_5.15.1'!$B$2:$G$453,6,FALSE)=G146,"","UPDATED"))</f>
        <v/>
      </c>
      <c r="N146" s="26" t="str">
        <f>IF(CONCATENATE(Table2[[#This Row],[Check 
Code]],Table2[[#This Row],[Check 
Funct.]],Table2[[#This Row],[Check 
Tech.]],Table2[[#This Row],[Check DROOLS]],Table2[[#This Row],[Check Domain]],Table2[[#This Row],[Check 
Tag]])="","",1)</f>
        <v/>
      </c>
    </row>
    <row r="147" spans="1:14" ht="51">
      <c r="A147" s="33" t="s">
        <v>680</v>
      </c>
      <c r="B147" s="28" t="s">
        <v>681</v>
      </c>
      <c r="C147" s="30" t="s">
        <v>682</v>
      </c>
      <c r="D147" s="30" t="s">
        <v>683</v>
      </c>
      <c r="E147" s="28" t="s">
        <v>131</v>
      </c>
      <c r="F147" s="28" t="s">
        <v>126</v>
      </c>
      <c r="G147" s="28" t="s">
        <v>136</v>
      </c>
      <c r="H147" s="26" t="str">
        <f>IFERROR(IF(VLOOKUP(B147,'R&amp;C_5.15.1'!$B$2:$G$453,1,FALSE)=B147,"",),"NEW")</f>
        <v/>
      </c>
      <c r="I147" s="26" t="str">
        <f>IF(H147="NEW","NEW",IF(VLOOKUP(B147,'R&amp;C_5.15.1'!$B$2:$G$453,2,FALSE)=C147,"","UPDATED"))</f>
        <v/>
      </c>
      <c r="J147" s="26" t="str">
        <f>IF(H147="NEW","NEW",IF(VLOOKUP(B147,'R&amp;C_5.15.1'!$B$2:$G$453,3,FALSE)=D147,"","UPDATED"))</f>
        <v/>
      </c>
      <c r="K147" s="26" t="str">
        <f>IF(H147="NEW","NEW",IF(VLOOKUP(B147,'R&amp;C_5.15.1'!$B$2:$G$453,4,FALSE)=E147,"","UPDATED"))</f>
        <v/>
      </c>
      <c r="L147" s="26" t="str">
        <f>IF(H147="NEW","NEW",IF(VLOOKUP(B147,'R&amp;C_5.15.1'!$B$2:$G$453,5,FALSE)=F147,"","UPDATED"))</f>
        <v/>
      </c>
      <c r="M147" s="26" t="str">
        <f>IF(H147="NEW","NEW",IF(VLOOKUP(B147,'R&amp;C_5.15.1'!$B$2:$G$453,6,FALSE)=G147,"","UPDATED"))</f>
        <v/>
      </c>
      <c r="N147" s="26" t="str">
        <f>IF(CONCATENATE(Table2[[#This Row],[Check 
Code]],Table2[[#This Row],[Check 
Funct.]],Table2[[#This Row],[Check 
Tech.]],Table2[[#This Row],[Check DROOLS]],Table2[[#This Row],[Check Domain]],Table2[[#This Row],[Check 
Tag]])="","",1)</f>
        <v/>
      </c>
    </row>
    <row r="148" spans="1:14" ht="63.75">
      <c r="A148" s="33" t="s">
        <v>684</v>
      </c>
      <c r="B148" s="31" t="s">
        <v>685</v>
      </c>
      <c r="C148" s="32" t="s">
        <v>686</v>
      </c>
      <c r="D148" s="32" t="s">
        <v>687</v>
      </c>
      <c r="E148" s="31" t="s">
        <v>131</v>
      </c>
      <c r="F148" s="31" t="s">
        <v>126</v>
      </c>
      <c r="G148" s="31" t="s">
        <v>136</v>
      </c>
      <c r="H148" s="26" t="str">
        <f>IFERROR(IF(VLOOKUP(B148,'R&amp;C_5.15.1'!$B$2:$G$453,1,FALSE)=B148,"",),"NEW")</f>
        <v/>
      </c>
      <c r="I148" s="26" t="str">
        <f>IF(H148="NEW","NEW",IF(VLOOKUP(B148,'R&amp;C_5.15.1'!$B$2:$G$453,2,FALSE)=C148,"","UPDATED"))</f>
        <v/>
      </c>
      <c r="J148" s="26" t="str">
        <f>IF(H148="NEW","NEW",IF(VLOOKUP(B148,'R&amp;C_5.15.1'!$B$2:$G$453,3,FALSE)=D148,"","UPDATED"))</f>
        <v/>
      </c>
      <c r="K148" s="26" t="str">
        <f>IF(H148="NEW","NEW",IF(VLOOKUP(B148,'R&amp;C_5.15.1'!$B$2:$G$453,4,FALSE)=E148,"","UPDATED"))</f>
        <v/>
      </c>
      <c r="L148" s="26" t="str">
        <f>IF(H148="NEW","NEW",IF(VLOOKUP(B148,'R&amp;C_5.15.1'!$B$2:$G$453,5,FALSE)=F148,"","UPDATED"))</f>
        <v/>
      </c>
      <c r="M148" s="26" t="str">
        <f>IF(H148="NEW","NEW",IF(VLOOKUP(B148,'R&amp;C_5.15.1'!$B$2:$G$453,6,FALSE)=G148,"","UPDATED"))</f>
        <v/>
      </c>
      <c r="N148" s="26" t="str">
        <f>IF(CONCATENATE(Table2[[#This Row],[Check 
Code]],Table2[[#This Row],[Check 
Funct.]],Table2[[#This Row],[Check 
Tech.]],Table2[[#This Row],[Check DROOLS]],Table2[[#This Row],[Check Domain]],Table2[[#This Row],[Check 
Tag]])="","",1)</f>
        <v/>
      </c>
    </row>
    <row r="149" spans="1:14" ht="229.5">
      <c r="A149" s="33" t="s">
        <v>688</v>
      </c>
      <c r="B149" s="28" t="s">
        <v>689</v>
      </c>
      <c r="C149" s="30" t="s">
        <v>690</v>
      </c>
      <c r="D149" s="30" t="s">
        <v>691</v>
      </c>
      <c r="E149" s="28" t="s">
        <v>131</v>
      </c>
      <c r="F149" s="28" t="s">
        <v>126</v>
      </c>
      <c r="G149" s="28" t="s">
        <v>444</v>
      </c>
      <c r="H149" s="26" t="str">
        <f>IFERROR(IF(VLOOKUP(B149,'R&amp;C_5.15.1'!$B$2:$G$453,1,FALSE)=B149,"",),"NEW")</f>
        <v/>
      </c>
      <c r="I149" s="26" t="str">
        <f>IF(H149="NEW","NEW",IF(VLOOKUP(B149,'R&amp;C_5.15.1'!$B$2:$G$453,2,FALSE)=C149,"","UPDATED"))</f>
        <v/>
      </c>
      <c r="J149" s="26" t="str">
        <f>IF(H149="NEW","NEW",IF(VLOOKUP(B149,'R&amp;C_5.15.1'!$B$2:$G$453,3,FALSE)=D149,"","UPDATED"))</f>
        <v/>
      </c>
      <c r="K149" s="26" t="str">
        <f>IF(H149="NEW","NEW",IF(VLOOKUP(B149,'R&amp;C_5.15.1'!$B$2:$G$453,4,FALSE)=E149,"","UPDATED"))</f>
        <v/>
      </c>
      <c r="L149" s="26" t="str">
        <f>IF(H149="NEW","NEW",IF(VLOOKUP(B149,'R&amp;C_5.15.1'!$B$2:$G$453,5,FALSE)=F149,"","UPDATED"))</f>
        <v/>
      </c>
      <c r="M149" s="26" t="str">
        <f>IF(H149="NEW","NEW",IF(VLOOKUP(B149,'R&amp;C_5.15.1'!$B$2:$G$453,6,FALSE)=G149,"","UPDATED"))</f>
        <v/>
      </c>
      <c r="N149" s="26" t="str">
        <f>IF(CONCATENATE(Table2[[#This Row],[Check 
Code]],Table2[[#This Row],[Check 
Funct.]],Table2[[#This Row],[Check 
Tech.]],Table2[[#This Row],[Check DROOLS]],Table2[[#This Row],[Check Domain]],Table2[[#This Row],[Check 
Tag]])="","",1)</f>
        <v/>
      </c>
    </row>
    <row r="150" spans="1:14" ht="51">
      <c r="A150" s="33" t="s">
        <v>692</v>
      </c>
      <c r="B150" s="31" t="s">
        <v>693</v>
      </c>
      <c r="C150" s="32" t="s">
        <v>694</v>
      </c>
      <c r="D150" s="32" t="s">
        <v>695</v>
      </c>
      <c r="E150" s="31" t="s">
        <v>131</v>
      </c>
      <c r="F150" s="31" t="s">
        <v>126</v>
      </c>
      <c r="G150" s="31" t="s">
        <v>696</v>
      </c>
      <c r="H150" s="26" t="str">
        <f>IFERROR(IF(VLOOKUP(B150,'R&amp;C_5.15.1'!$B$2:$G$453,1,FALSE)=B150,"",),"NEW")</f>
        <v/>
      </c>
      <c r="I150" s="26" t="str">
        <f>IF(H150="NEW","NEW",IF(VLOOKUP(B150,'R&amp;C_5.15.1'!$B$2:$G$453,2,FALSE)=C150,"","UPDATED"))</f>
        <v/>
      </c>
      <c r="J150" s="26" t="str">
        <f>IF(H150="NEW","NEW",IF(VLOOKUP(B150,'R&amp;C_5.15.1'!$B$2:$G$453,3,FALSE)=D150,"","UPDATED"))</f>
        <v/>
      </c>
      <c r="K150" s="26" t="str">
        <f>IF(H150="NEW","NEW",IF(VLOOKUP(B150,'R&amp;C_5.15.1'!$B$2:$G$453,4,FALSE)=E150,"","UPDATED"))</f>
        <v/>
      </c>
      <c r="L150" s="26" t="str">
        <f>IF(H150="NEW","NEW",IF(VLOOKUP(B150,'R&amp;C_5.15.1'!$B$2:$G$453,5,FALSE)=F150,"","UPDATED"))</f>
        <v/>
      </c>
      <c r="M150" s="26" t="str">
        <f>IF(H150="NEW","NEW",IF(VLOOKUP(B150,'R&amp;C_5.15.1'!$B$2:$G$453,6,FALSE)=G150,"","UPDATED"))</f>
        <v/>
      </c>
      <c r="N150" s="26" t="str">
        <f>IF(CONCATENATE(Table2[[#This Row],[Check 
Code]],Table2[[#This Row],[Check 
Funct.]],Table2[[#This Row],[Check 
Tech.]],Table2[[#This Row],[Check DROOLS]],Table2[[#This Row],[Check Domain]],Table2[[#This Row],[Check 
Tag]])="","",1)</f>
        <v/>
      </c>
    </row>
    <row r="151" spans="1:14" ht="229.5">
      <c r="A151" s="33" t="s">
        <v>697</v>
      </c>
      <c r="B151" s="28" t="s">
        <v>698</v>
      </c>
      <c r="C151" s="30" t="s">
        <v>699</v>
      </c>
      <c r="D151" s="30" t="s">
        <v>700</v>
      </c>
      <c r="E151" s="28" t="s">
        <v>131</v>
      </c>
      <c r="F151" s="28" t="s">
        <v>126</v>
      </c>
      <c r="G151" s="28" t="s">
        <v>701</v>
      </c>
      <c r="H151" s="26" t="str">
        <f>IFERROR(IF(VLOOKUP(B151,'R&amp;C_5.15.1'!$B$2:$G$453,1,FALSE)=B151,"",),"NEW")</f>
        <v/>
      </c>
      <c r="I151" s="26" t="str">
        <f>IF(H151="NEW","NEW",IF(VLOOKUP(B151,'R&amp;C_5.15.1'!$B$2:$G$453,2,FALSE)=C151,"","UPDATED"))</f>
        <v/>
      </c>
      <c r="J151" s="26" t="str">
        <f>IF(H151="NEW","NEW",IF(VLOOKUP(B151,'R&amp;C_5.15.1'!$B$2:$G$453,3,FALSE)=D151,"","UPDATED"))</f>
        <v/>
      </c>
      <c r="K151" s="26" t="str">
        <f>IF(H151="NEW","NEW",IF(VLOOKUP(B151,'R&amp;C_5.15.1'!$B$2:$G$453,4,FALSE)=E151,"","UPDATED"))</f>
        <v/>
      </c>
      <c r="L151" s="26" t="str">
        <f>IF(H151="NEW","NEW",IF(VLOOKUP(B151,'R&amp;C_5.15.1'!$B$2:$G$453,5,FALSE)=F151,"","UPDATED"))</f>
        <v/>
      </c>
      <c r="M151" s="26" t="str">
        <f>IF(H151="NEW","NEW",IF(VLOOKUP(B151,'R&amp;C_5.15.1'!$B$2:$G$453,6,FALSE)=G151,"","UPDATED"))</f>
        <v/>
      </c>
      <c r="N151" s="26" t="str">
        <f>IF(CONCATENATE(Table2[[#This Row],[Check 
Code]],Table2[[#This Row],[Check 
Funct.]],Table2[[#This Row],[Check 
Tech.]],Table2[[#This Row],[Check DROOLS]],Table2[[#This Row],[Check Domain]],Table2[[#This Row],[Check 
Tag]])="","",1)</f>
        <v/>
      </c>
    </row>
    <row r="152" spans="1:14" ht="76.5">
      <c r="A152" s="33" t="s">
        <v>702</v>
      </c>
      <c r="B152" s="31" t="s">
        <v>703</v>
      </c>
      <c r="C152" s="32" t="s">
        <v>704</v>
      </c>
      <c r="D152" s="32" t="s">
        <v>705</v>
      </c>
      <c r="E152" s="31" t="s">
        <v>131</v>
      </c>
      <c r="F152" s="31" t="s">
        <v>126</v>
      </c>
      <c r="G152" s="33" t="s">
        <v>662</v>
      </c>
      <c r="H152" s="26" t="str">
        <f>IFERROR(IF(VLOOKUP(B152,'R&amp;C_5.15.1'!$B$2:$G$453,1,FALSE)=B152,"",),"NEW")</f>
        <v/>
      </c>
      <c r="I152" s="26" t="str">
        <f>IF(H152="NEW","NEW",IF(VLOOKUP(B152,'R&amp;C_5.15.1'!$B$2:$G$453,2,FALSE)=C152,"","UPDATED"))</f>
        <v/>
      </c>
      <c r="J152" s="26" t="str">
        <f>IF(H152="NEW","NEW",IF(VLOOKUP(B152,'R&amp;C_5.15.1'!$B$2:$G$453,3,FALSE)=D152,"","UPDATED"))</f>
        <v/>
      </c>
      <c r="K152" s="26" t="str">
        <f>IF(H152="NEW","NEW",IF(VLOOKUP(B152,'R&amp;C_5.15.1'!$B$2:$G$453,4,FALSE)=E152,"","UPDATED"))</f>
        <v/>
      </c>
      <c r="L152" s="26" t="str">
        <f>IF(H152="NEW","NEW",IF(VLOOKUP(B152,'R&amp;C_5.15.1'!$B$2:$G$453,5,FALSE)=F152,"","UPDATED"))</f>
        <v/>
      </c>
      <c r="M152" s="26" t="str">
        <f>IF(H152="NEW","NEW",IF(VLOOKUP(B152,'R&amp;C_5.15.1'!$B$2:$G$453,6,FALSE)=G152,"","UPDATED"))</f>
        <v>UPDATED</v>
      </c>
      <c r="N152" s="26">
        <f>IF(CONCATENATE(Table2[[#This Row],[Check 
Code]],Table2[[#This Row],[Check 
Funct.]],Table2[[#This Row],[Check 
Tech.]],Table2[[#This Row],[Check DROOLS]],Table2[[#This Row],[Check Domain]],Table2[[#This Row],[Check 
Tag]])="","",1)</f>
        <v>1</v>
      </c>
    </row>
    <row r="153" spans="1:14" ht="63.75">
      <c r="A153" s="33" t="s">
        <v>706</v>
      </c>
      <c r="B153" s="28" t="s">
        <v>707</v>
      </c>
      <c r="C153" s="30" t="s">
        <v>708</v>
      </c>
      <c r="D153" s="30" t="s">
        <v>709</v>
      </c>
      <c r="E153" s="28" t="s">
        <v>131</v>
      </c>
      <c r="F153" s="28" t="s">
        <v>126</v>
      </c>
      <c r="G153" s="28" t="s">
        <v>136</v>
      </c>
      <c r="H153" s="26" t="str">
        <f>IFERROR(IF(VLOOKUP(B153,'R&amp;C_5.15.1'!$B$2:$G$453,1,FALSE)=B153,"",),"NEW")</f>
        <v/>
      </c>
      <c r="I153" s="26" t="str">
        <f>IF(H153="NEW","NEW",IF(VLOOKUP(B153,'R&amp;C_5.15.1'!$B$2:$G$453,2,FALSE)=C153,"","UPDATED"))</f>
        <v/>
      </c>
      <c r="J153" s="26" t="str">
        <f>IF(H153="NEW","NEW",IF(VLOOKUP(B153,'R&amp;C_5.15.1'!$B$2:$G$453,3,FALSE)=D153,"","UPDATED"))</f>
        <v/>
      </c>
      <c r="K153" s="26" t="str">
        <f>IF(H153="NEW","NEW",IF(VLOOKUP(B153,'R&amp;C_5.15.1'!$B$2:$G$453,4,FALSE)=E153,"","UPDATED"))</f>
        <v/>
      </c>
      <c r="L153" s="26" t="str">
        <f>IF(H153="NEW","NEW",IF(VLOOKUP(B153,'R&amp;C_5.15.1'!$B$2:$G$453,5,FALSE)=F153,"","UPDATED"))</f>
        <v/>
      </c>
      <c r="M153" s="26" t="str">
        <f>IF(H153="NEW","NEW",IF(VLOOKUP(B153,'R&amp;C_5.15.1'!$B$2:$G$453,6,FALSE)=G153,"","UPDATED"))</f>
        <v/>
      </c>
      <c r="N153" s="26" t="str">
        <f>IF(CONCATENATE(Table2[[#This Row],[Check 
Code]],Table2[[#This Row],[Check 
Funct.]],Table2[[#This Row],[Check 
Tech.]],Table2[[#This Row],[Check DROOLS]],Table2[[#This Row],[Check Domain]],Table2[[#This Row],[Check 
Tag]])="","",1)</f>
        <v/>
      </c>
    </row>
    <row r="154" spans="1:14" ht="63.75">
      <c r="A154" s="33" t="s">
        <v>710</v>
      </c>
      <c r="B154" s="31" t="s">
        <v>711</v>
      </c>
      <c r="C154" s="32" t="s">
        <v>712</v>
      </c>
      <c r="D154" s="32" t="s">
        <v>713</v>
      </c>
      <c r="E154" s="31" t="s">
        <v>131</v>
      </c>
      <c r="F154" s="31" t="s">
        <v>126</v>
      </c>
      <c r="G154" s="31" t="s">
        <v>136</v>
      </c>
      <c r="H154" s="26" t="str">
        <f>IFERROR(IF(VLOOKUP(B154,'R&amp;C_5.15.1'!$B$2:$G$453,1,FALSE)=B154,"",),"NEW")</f>
        <v/>
      </c>
      <c r="I154" s="26" t="str">
        <f>IF(H154="NEW","NEW",IF(VLOOKUP(B154,'R&amp;C_5.15.1'!$B$2:$G$453,2,FALSE)=C154,"","UPDATED"))</f>
        <v/>
      </c>
      <c r="J154" s="26" t="str">
        <f>IF(H154="NEW","NEW",IF(VLOOKUP(B154,'R&amp;C_5.15.1'!$B$2:$G$453,3,FALSE)=D154,"","UPDATED"))</f>
        <v/>
      </c>
      <c r="K154" s="26" t="str">
        <f>IF(H154="NEW","NEW",IF(VLOOKUP(B154,'R&amp;C_5.15.1'!$B$2:$G$453,4,FALSE)=E154,"","UPDATED"))</f>
        <v/>
      </c>
      <c r="L154" s="26" t="str">
        <f>IF(H154="NEW","NEW",IF(VLOOKUP(B154,'R&amp;C_5.15.1'!$B$2:$G$453,5,FALSE)=F154,"","UPDATED"))</f>
        <v/>
      </c>
      <c r="M154" s="26" t="str">
        <f>IF(H154="NEW","NEW",IF(VLOOKUP(B154,'R&amp;C_5.15.1'!$B$2:$G$453,6,FALSE)=G154,"","UPDATED"))</f>
        <v/>
      </c>
      <c r="N154" s="26" t="str">
        <f>IF(CONCATENATE(Table2[[#This Row],[Check 
Code]],Table2[[#This Row],[Check 
Funct.]],Table2[[#This Row],[Check 
Tech.]],Table2[[#This Row],[Check DROOLS]],Table2[[#This Row],[Check Domain]],Table2[[#This Row],[Check 
Tag]])="","",1)</f>
        <v/>
      </c>
    </row>
    <row r="155" spans="1:14" ht="229.5">
      <c r="A155" s="33" t="s">
        <v>714</v>
      </c>
      <c r="B155" s="28" t="s">
        <v>715</v>
      </c>
      <c r="C155" s="30" t="s">
        <v>716</v>
      </c>
      <c r="D155" s="30" t="s">
        <v>717</v>
      </c>
      <c r="E155" s="28" t="s">
        <v>131</v>
      </c>
      <c r="F155" s="28" t="s">
        <v>126</v>
      </c>
      <c r="G155" s="28" t="s">
        <v>504</v>
      </c>
      <c r="H155" s="26" t="str">
        <f>IFERROR(IF(VLOOKUP(B155,'R&amp;C_5.15.1'!$B$2:$G$453,1,FALSE)=B155,"",),"NEW")</f>
        <v/>
      </c>
      <c r="I155" s="26" t="str">
        <f>IF(H155="NEW","NEW",IF(VLOOKUP(B155,'R&amp;C_5.15.1'!$B$2:$G$453,2,FALSE)=C155,"","UPDATED"))</f>
        <v/>
      </c>
      <c r="J155" s="26" t="str">
        <f>IF(H155="NEW","NEW",IF(VLOOKUP(B155,'R&amp;C_5.15.1'!$B$2:$G$453,3,FALSE)=D155,"","UPDATED"))</f>
        <v/>
      </c>
      <c r="K155" s="26" t="str">
        <f>IF(H155="NEW","NEW",IF(VLOOKUP(B155,'R&amp;C_5.15.1'!$B$2:$G$453,4,FALSE)=E155,"","UPDATED"))</f>
        <v/>
      </c>
      <c r="L155" s="26" t="str">
        <f>IF(H155="NEW","NEW",IF(VLOOKUP(B155,'R&amp;C_5.15.1'!$B$2:$G$453,5,FALSE)=F155,"","UPDATED"))</f>
        <v/>
      </c>
      <c r="M155" s="26" t="str">
        <f>IF(H155="NEW","NEW",IF(VLOOKUP(B155,'R&amp;C_5.15.1'!$B$2:$G$453,6,FALSE)=G155,"","UPDATED"))</f>
        <v/>
      </c>
      <c r="N155" s="26" t="str">
        <f>IF(CONCATENATE(Table2[[#This Row],[Check 
Code]],Table2[[#This Row],[Check 
Funct.]],Table2[[#This Row],[Check 
Tech.]],Table2[[#This Row],[Check DROOLS]],Table2[[#This Row],[Check Domain]],Table2[[#This Row],[Check 
Tag]])="","",1)</f>
        <v/>
      </c>
    </row>
    <row r="156" spans="1:14" ht="409.5">
      <c r="A156" s="33" t="s">
        <v>718</v>
      </c>
      <c r="B156" s="31" t="s">
        <v>719</v>
      </c>
      <c r="C156" s="32" t="s">
        <v>720</v>
      </c>
      <c r="D156" s="32" t="s">
        <v>721</v>
      </c>
      <c r="E156" s="31" t="s">
        <v>131</v>
      </c>
      <c r="F156" s="31" t="s">
        <v>126</v>
      </c>
      <c r="G156" s="31" t="s">
        <v>722</v>
      </c>
      <c r="H156" s="26" t="str">
        <f>IFERROR(IF(VLOOKUP(B156,'R&amp;C_5.15.1'!$B$2:$G$453,1,FALSE)=B156,"",),"NEW")</f>
        <v/>
      </c>
      <c r="I156" s="26" t="str">
        <f>IF(H156="NEW","NEW",IF(VLOOKUP(B156,'R&amp;C_5.15.1'!$B$2:$G$453,2,FALSE)=C156,"","UPDATED"))</f>
        <v/>
      </c>
      <c r="J156" s="26" t="str">
        <f>IF(H156="NEW","NEW",IF(VLOOKUP(B156,'R&amp;C_5.15.1'!$B$2:$G$453,3,FALSE)=D156,"","UPDATED"))</f>
        <v/>
      </c>
      <c r="K156" s="26" t="str">
        <f>IF(H156="NEW","NEW",IF(VLOOKUP(B156,'R&amp;C_5.15.1'!$B$2:$G$453,4,FALSE)=E156,"","UPDATED"))</f>
        <v/>
      </c>
      <c r="L156" s="26" t="str">
        <f>IF(H156="NEW","NEW",IF(VLOOKUP(B156,'R&amp;C_5.15.1'!$B$2:$G$453,5,FALSE)=F156,"","UPDATED"))</f>
        <v/>
      </c>
      <c r="M156" s="26" t="str">
        <f>IF(H156="NEW","NEW",IF(VLOOKUP(B156,'R&amp;C_5.15.1'!$B$2:$G$453,6,FALSE)=G156,"","UPDATED"))</f>
        <v/>
      </c>
      <c r="N156" s="26" t="str">
        <f>IF(CONCATENATE(Table2[[#This Row],[Check 
Code]],Table2[[#This Row],[Check 
Funct.]],Table2[[#This Row],[Check 
Tech.]],Table2[[#This Row],[Check DROOLS]],Table2[[#This Row],[Check Domain]],Table2[[#This Row],[Check 
Tag]])="","",1)</f>
        <v/>
      </c>
    </row>
    <row r="157" spans="1:14" ht="76.5">
      <c r="A157" s="33" t="s">
        <v>723</v>
      </c>
      <c r="B157" s="28" t="s">
        <v>724</v>
      </c>
      <c r="C157" s="30" t="s">
        <v>725</v>
      </c>
      <c r="D157" s="30" t="s">
        <v>726</v>
      </c>
      <c r="E157" s="28" t="s">
        <v>131</v>
      </c>
      <c r="F157" s="28" t="s">
        <v>126</v>
      </c>
      <c r="G157" s="28" t="s">
        <v>82</v>
      </c>
      <c r="H157" s="26" t="str">
        <f>IFERROR(IF(VLOOKUP(B157,'R&amp;C_5.15.1'!$B$2:$G$453,1,FALSE)=B157,"",),"NEW")</f>
        <v/>
      </c>
      <c r="I157" s="26" t="str">
        <f>IF(H157="NEW","NEW",IF(VLOOKUP(B157,'R&amp;C_5.15.1'!$B$2:$G$453,2,FALSE)=C157,"","UPDATED"))</f>
        <v/>
      </c>
      <c r="J157" s="26" t="str">
        <f>IF(H157="NEW","NEW",IF(VLOOKUP(B157,'R&amp;C_5.15.1'!$B$2:$G$453,3,FALSE)=D157,"","UPDATED"))</f>
        <v/>
      </c>
      <c r="K157" s="26" t="str">
        <f>IF(H157="NEW","NEW",IF(VLOOKUP(B157,'R&amp;C_5.15.1'!$B$2:$G$453,4,FALSE)=E157,"","UPDATED"))</f>
        <v/>
      </c>
      <c r="L157" s="26" t="str">
        <f>IF(H157="NEW","NEW",IF(VLOOKUP(B157,'R&amp;C_5.15.1'!$B$2:$G$453,5,FALSE)=F157,"","UPDATED"))</f>
        <v/>
      </c>
      <c r="M157" s="26" t="str">
        <f>IF(H157="NEW","NEW",IF(VLOOKUP(B157,'R&amp;C_5.15.1'!$B$2:$G$453,6,FALSE)=G157,"","UPDATED"))</f>
        <v/>
      </c>
      <c r="N157" s="26" t="str">
        <f>IF(CONCATENATE(Table2[[#This Row],[Check 
Code]],Table2[[#This Row],[Check 
Funct.]],Table2[[#This Row],[Check 
Tech.]],Table2[[#This Row],[Check DROOLS]],Table2[[#This Row],[Check Domain]],Table2[[#This Row],[Check 
Tag]])="","",1)</f>
        <v/>
      </c>
    </row>
    <row r="158" spans="1:14" ht="102">
      <c r="A158" s="33" t="s">
        <v>727</v>
      </c>
      <c r="B158" s="31" t="s">
        <v>728</v>
      </c>
      <c r="C158" s="32" t="s">
        <v>729</v>
      </c>
      <c r="D158" s="32" t="s">
        <v>730</v>
      </c>
      <c r="E158" s="31" t="s">
        <v>131</v>
      </c>
      <c r="F158" s="31" t="s">
        <v>126</v>
      </c>
      <c r="G158" s="31" t="s">
        <v>731</v>
      </c>
      <c r="H158" s="26" t="str">
        <f>IFERROR(IF(VLOOKUP(B158,'R&amp;C_5.15.1'!$B$2:$G$453,1,FALSE)=B158,"",),"NEW")</f>
        <v/>
      </c>
      <c r="I158" s="26" t="str">
        <f>IF(H158="NEW","NEW",IF(VLOOKUP(B158,'R&amp;C_5.15.1'!$B$2:$G$453,2,FALSE)=C158,"","UPDATED"))</f>
        <v/>
      </c>
      <c r="J158" s="26" t="str">
        <f>IF(H158="NEW","NEW",IF(VLOOKUP(B158,'R&amp;C_5.15.1'!$B$2:$G$453,3,FALSE)=D158,"","UPDATED"))</f>
        <v/>
      </c>
      <c r="K158" s="26" t="str">
        <f>IF(H158="NEW","NEW",IF(VLOOKUP(B158,'R&amp;C_5.15.1'!$B$2:$G$453,4,FALSE)=E158,"","UPDATED"))</f>
        <v/>
      </c>
      <c r="L158" s="26" t="str">
        <f>IF(H158="NEW","NEW",IF(VLOOKUP(B158,'R&amp;C_5.15.1'!$B$2:$G$453,5,FALSE)=F158,"","UPDATED"))</f>
        <v/>
      </c>
      <c r="M158" s="26" t="str">
        <f>IF(H158="NEW","NEW",IF(VLOOKUP(B158,'R&amp;C_5.15.1'!$B$2:$G$453,6,FALSE)=G158,"","UPDATED"))</f>
        <v/>
      </c>
      <c r="N158" s="26" t="str">
        <f>IF(CONCATENATE(Table2[[#This Row],[Check 
Code]],Table2[[#This Row],[Check 
Funct.]],Table2[[#This Row],[Check 
Tech.]],Table2[[#This Row],[Check DROOLS]],Table2[[#This Row],[Check Domain]],Table2[[#This Row],[Check 
Tag]])="","",1)</f>
        <v/>
      </c>
    </row>
    <row r="159" spans="1:14" ht="140.25">
      <c r="A159" s="33" t="s">
        <v>732</v>
      </c>
      <c r="B159" s="28" t="s">
        <v>733</v>
      </c>
      <c r="C159" s="30" t="s">
        <v>734</v>
      </c>
      <c r="D159" s="30" t="s">
        <v>735</v>
      </c>
      <c r="E159" s="28" t="s">
        <v>131</v>
      </c>
      <c r="F159" s="28" t="s">
        <v>126</v>
      </c>
      <c r="G159" s="28" t="s">
        <v>470</v>
      </c>
      <c r="H159" s="26" t="str">
        <f>IFERROR(IF(VLOOKUP(B159,'R&amp;C_5.15.1'!$B$2:$G$453,1,FALSE)=B159,"",),"NEW")</f>
        <v/>
      </c>
      <c r="I159" s="26" t="str">
        <f>IF(H159="NEW","NEW",IF(VLOOKUP(B159,'R&amp;C_5.15.1'!$B$2:$G$453,2,FALSE)=C159,"","UPDATED"))</f>
        <v/>
      </c>
      <c r="J159" s="26" t="str">
        <f>IF(H159="NEW","NEW",IF(VLOOKUP(B159,'R&amp;C_5.15.1'!$B$2:$G$453,3,FALSE)=D159,"","UPDATED"))</f>
        <v/>
      </c>
      <c r="K159" s="26" t="str">
        <f>IF(H159="NEW","NEW",IF(VLOOKUP(B159,'R&amp;C_5.15.1'!$B$2:$G$453,4,FALSE)=E159,"","UPDATED"))</f>
        <v/>
      </c>
      <c r="L159" s="26" t="str">
        <f>IF(H159="NEW","NEW",IF(VLOOKUP(B159,'R&amp;C_5.15.1'!$B$2:$G$453,5,FALSE)=F159,"","UPDATED"))</f>
        <v/>
      </c>
      <c r="M159" s="26" t="str">
        <f>IF(H159="NEW","NEW",IF(VLOOKUP(B159,'R&amp;C_5.15.1'!$B$2:$G$453,6,FALSE)=G159,"","UPDATED"))</f>
        <v/>
      </c>
      <c r="N159" s="26" t="str">
        <f>IF(CONCATENATE(Table2[[#This Row],[Check 
Code]],Table2[[#This Row],[Check 
Funct.]],Table2[[#This Row],[Check 
Tech.]],Table2[[#This Row],[Check DROOLS]],Table2[[#This Row],[Check Domain]],Table2[[#This Row],[Check 
Tag]])="","",1)</f>
        <v/>
      </c>
    </row>
    <row r="160" spans="1:14" ht="153">
      <c r="A160" s="33" t="s">
        <v>736</v>
      </c>
      <c r="B160" s="31" t="s">
        <v>737</v>
      </c>
      <c r="C160" s="32" t="s">
        <v>738</v>
      </c>
      <c r="D160" s="32" t="s">
        <v>739</v>
      </c>
      <c r="E160" s="31" t="s">
        <v>131</v>
      </c>
      <c r="F160" s="31" t="s">
        <v>126</v>
      </c>
      <c r="G160" s="31" t="s">
        <v>444</v>
      </c>
      <c r="H160" s="26" t="str">
        <f>IFERROR(IF(VLOOKUP(B160,'R&amp;C_5.15.1'!$B$2:$G$453,1,FALSE)=B160,"",),"NEW")</f>
        <v/>
      </c>
      <c r="I160" s="26" t="str">
        <f>IF(H160="NEW","NEW",IF(VLOOKUP(B160,'R&amp;C_5.15.1'!$B$2:$G$453,2,FALSE)=C160,"","UPDATED"))</f>
        <v/>
      </c>
      <c r="J160" s="26" t="str">
        <f>IF(H160="NEW","NEW",IF(VLOOKUP(B160,'R&amp;C_5.15.1'!$B$2:$G$453,3,FALSE)=D160,"","UPDATED"))</f>
        <v/>
      </c>
      <c r="K160" s="26" t="str">
        <f>IF(H160="NEW","NEW",IF(VLOOKUP(B160,'R&amp;C_5.15.1'!$B$2:$G$453,4,FALSE)=E160,"","UPDATED"))</f>
        <v/>
      </c>
      <c r="L160" s="26" t="str">
        <f>IF(H160="NEW","NEW",IF(VLOOKUP(B160,'R&amp;C_5.15.1'!$B$2:$G$453,5,FALSE)=F160,"","UPDATED"))</f>
        <v/>
      </c>
      <c r="M160" s="26" t="str">
        <f>IF(H160="NEW","NEW",IF(VLOOKUP(B160,'R&amp;C_5.15.1'!$B$2:$G$453,6,FALSE)=G160,"","UPDATED"))</f>
        <v/>
      </c>
      <c r="N160" s="26" t="str">
        <f>IF(CONCATENATE(Table2[[#This Row],[Check 
Code]],Table2[[#This Row],[Check 
Funct.]],Table2[[#This Row],[Check 
Tech.]],Table2[[#This Row],[Check DROOLS]],Table2[[#This Row],[Check Domain]],Table2[[#This Row],[Check 
Tag]])="","",1)</f>
        <v/>
      </c>
    </row>
    <row r="161" spans="1:14" ht="89.25">
      <c r="A161" s="33" t="s">
        <v>740</v>
      </c>
      <c r="B161" s="28" t="s">
        <v>741</v>
      </c>
      <c r="C161" s="30" t="s">
        <v>742</v>
      </c>
      <c r="D161" s="30" t="s">
        <v>743</v>
      </c>
      <c r="E161" s="28" t="s">
        <v>131</v>
      </c>
      <c r="F161" s="28" t="s">
        <v>126</v>
      </c>
      <c r="G161" s="28" t="s">
        <v>82</v>
      </c>
      <c r="H161" s="26" t="str">
        <f>IFERROR(IF(VLOOKUP(B161,'R&amp;C_5.15.1'!$B$2:$G$453,1,FALSE)=B161,"",),"NEW")</f>
        <v/>
      </c>
      <c r="I161" s="26" t="str">
        <f>IF(H161="NEW","NEW",IF(VLOOKUP(B161,'R&amp;C_5.15.1'!$B$2:$G$453,2,FALSE)=C161,"","UPDATED"))</f>
        <v/>
      </c>
      <c r="J161" s="26" t="str">
        <f>IF(H161="NEW","NEW",IF(VLOOKUP(B161,'R&amp;C_5.15.1'!$B$2:$G$453,3,FALSE)=D161,"","UPDATED"))</f>
        <v/>
      </c>
      <c r="K161" s="26" t="str">
        <f>IF(H161="NEW","NEW",IF(VLOOKUP(B161,'R&amp;C_5.15.1'!$B$2:$G$453,4,FALSE)=E161,"","UPDATED"))</f>
        <v/>
      </c>
      <c r="L161" s="26" t="str">
        <f>IF(H161="NEW","NEW",IF(VLOOKUP(B161,'R&amp;C_5.15.1'!$B$2:$G$453,5,FALSE)=F161,"","UPDATED"))</f>
        <v/>
      </c>
      <c r="M161" s="26" t="str">
        <f>IF(H161="NEW","NEW",IF(VLOOKUP(B161,'R&amp;C_5.15.1'!$B$2:$G$453,6,FALSE)=G161,"","UPDATED"))</f>
        <v/>
      </c>
      <c r="N161" s="26" t="str">
        <f>IF(CONCATENATE(Table2[[#This Row],[Check 
Code]],Table2[[#This Row],[Check 
Funct.]],Table2[[#This Row],[Check 
Tech.]],Table2[[#This Row],[Check DROOLS]],Table2[[#This Row],[Check Domain]],Table2[[#This Row],[Check 
Tag]])="","",1)</f>
        <v/>
      </c>
    </row>
    <row r="162" spans="1:14" ht="63.75">
      <c r="A162" s="33" t="s">
        <v>744</v>
      </c>
      <c r="B162" s="31" t="s">
        <v>745</v>
      </c>
      <c r="C162" s="29" t="s">
        <v>746</v>
      </c>
      <c r="D162" s="29" t="s">
        <v>747</v>
      </c>
      <c r="E162" s="31" t="s">
        <v>131</v>
      </c>
      <c r="F162" s="31" t="s">
        <v>126</v>
      </c>
      <c r="G162" s="31" t="s">
        <v>82</v>
      </c>
      <c r="H162" s="26" t="str">
        <f>IFERROR(IF(VLOOKUP(B162,'R&amp;C_5.15.1'!$B$2:$G$453,1,FALSE)=B162,"",),"NEW")</f>
        <v/>
      </c>
      <c r="I162" s="26" t="str">
        <f>IF(H162="NEW","NEW",IF(VLOOKUP(B162,'R&amp;C_5.15.1'!$B$2:$G$453,2,FALSE)=C162,"","UPDATED"))</f>
        <v>UPDATED</v>
      </c>
      <c r="J162" s="26" t="str">
        <f>IF(H162="NEW","NEW",IF(VLOOKUP(B162,'R&amp;C_5.15.1'!$B$2:$G$453,3,FALSE)=D162,"","UPDATED"))</f>
        <v>UPDATED</v>
      </c>
      <c r="K162" s="26" t="str">
        <f>IF(H162="NEW","NEW",IF(VLOOKUP(B162,'R&amp;C_5.15.1'!$B$2:$G$453,4,FALSE)=E162,"","UPDATED"))</f>
        <v/>
      </c>
      <c r="L162" s="26" t="str">
        <f>IF(H162="NEW","NEW",IF(VLOOKUP(B162,'R&amp;C_5.15.1'!$B$2:$G$453,5,FALSE)=F162,"","UPDATED"))</f>
        <v/>
      </c>
      <c r="M162" s="26" t="str">
        <f>IF(H162="NEW","NEW",IF(VLOOKUP(B162,'R&amp;C_5.15.1'!$B$2:$G$453,6,FALSE)=G162,"","UPDATED"))</f>
        <v/>
      </c>
      <c r="N162" s="26">
        <f>IF(CONCATENATE(Table2[[#This Row],[Check 
Code]],Table2[[#This Row],[Check 
Funct.]],Table2[[#This Row],[Check 
Tech.]],Table2[[#This Row],[Check DROOLS]],Table2[[#This Row],[Check Domain]],Table2[[#This Row],[Check 
Tag]])="","",1)</f>
        <v>1</v>
      </c>
    </row>
    <row r="163" spans="1:14" ht="102">
      <c r="A163" s="33" t="s">
        <v>748</v>
      </c>
      <c r="B163" s="28" t="s">
        <v>749</v>
      </c>
      <c r="C163" s="30" t="s">
        <v>750</v>
      </c>
      <c r="D163" s="30" t="s">
        <v>751</v>
      </c>
      <c r="E163" s="28" t="s">
        <v>131</v>
      </c>
      <c r="F163" s="28" t="s">
        <v>126</v>
      </c>
      <c r="G163" s="28" t="s">
        <v>82</v>
      </c>
      <c r="H163" s="26" t="str">
        <f>IFERROR(IF(VLOOKUP(B163,'R&amp;C_5.15.1'!$B$2:$G$453,1,FALSE)=B163,"",),"NEW")</f>
        <v/>
      </c>
      <c r="I163" s="26" t="str">
        <f>IF(H163="NEW","NEW",IF(VLOOKUP(B163,'R&amp;C_5.15.1'!$B$2:$G$453,2,FALSE)=C163,"","UPDATED"))</f>
        <v/>
      </c>
      <c r="J163" s="26" t="str">
        <f>IF(H163="NEW","NEW",IF(VLOOKUP(B163,'R&amp;C_5.15.1'!$B$2:$G$453,3,FALSE)=D163,"","UPDATED"))</f>
        <v/>
      </c>
      <c r="K163" s="26" t="str">
        <f>IF(H163="NEW","NEW",IF(VLOOKUP(B163,'R&amp;C_5.15.1'!$B$2:$G$453,4,FALSE)=E163,"","UPDATED"))</f>
        <v/>
      </c>
      <c r="L163" s="26" t="str">
        <f>IF(H163="NEW","NEW",IF(VLOOKUP(B163,'R&amp;C_5.15.1'!$B$2:$G$453,5,FALSE)=F163,"","UPDATED"))</f>
        <v/>
      </c>
      <c r="M163" s="26" t="str">
        <f>IF(H163="NEW","NEW",IF(VLOOKUP(B163,'R&amp;C_5.15.1'!$B$2:$G$453,6,FALSE)=G163,"","UPDATED"))</f>
        <v/>
      </c>
      <c r="N163" s="26" t="str">
        <f>IF(CONCATENATE(Table2[[#This Row],[Check 
Code]],Table2[[#This Row],[Check 
Funct.]],Table2[[#This Row],[Check 
Tech.]],Table2[[#This Row],[Check DROOLS]],Table2[[#This Row],[Check Domain]],Table2[[#This Row],[Check 
Tag]])="","",1)</f>
        <v/>
      </c>
    </row>
    <row r="164" spans="1:14" ht="63.75">
      <c r="A164" s="33" t="s">
        <v>752</v>
      </c>
      <c r="B164" s="31" t="s">
        <v>753</v>
      </c>
      <c r="C164" s="32" t="s">
        <v>754</v>
      </c>
      <c r="D164" s="32" t="s">
        <v>755</v>
      </c>
      <c r="E164" s="31" t="s">
        <v>131</v>
      </c>
      <c r="F164" s="31" t="s">
        <v>126</v>
      </c>
      <c r="G164" s="33" t="s">
        <v>756</v>
      </c>
      <c r="H164" s="26" t="str">
        <f>IFERROR(IF(VLOOKUP(B164,'R&amp;C_5.15.1'!$B$2:$G$453,1,FALSE)=B164,"",),"NEW")</f>
        <v/>
      </c>
      <c r="I164" s="26" t="str">
        <f>IF(H164="NEW","NEW",IF(VLOOKUP(B164,'R&amp;C_5.15.1'!$B$2:$G$453,2,FALSE)=C164,"","UPDATED"))</f>
        <v/>
      </c>
      <c r="J164" s="26" t="str">
        <f>IF(H164="NEW","NEW",IF(VLOOKUP(B164,'R&amp;C_5.15.1'!$B$2:$G$453,3,FALSE)=D164,"","UPDATED"))</f>
        <v/>
      </c>
      <c r="K164" s="26" t="str">
        <f>IF(H164="NEW","NEW",IF(VLOOKUP(B164,'R&amp;C_5.15.1'!$B$2:$G$453,4,FALSE)=E164,"","UPDATED"))</f>
        <v/>
      </c>
      <c r="L164" s="26" t="str">
        <f>IF(H164="NEW","NEW",IF(VLOOKUP(B164,'R&amp;C_5.15.1'!$B$2:$G$453,5,FALSE)=F164,"","UPDATED"))</f>
        <v/>
      </c>
      <c r="M164" s="26" t="str">
        <f>IF(H164="NEW","NEW",IF(VLOOKUP(B164,'R&amp;C_5.15.1'!$B$2:$G$453,6,FALSE)=G164,"","UPDATED"))</f>
        <v>UPDATED</v>
      </c>
      <c r="N164" s="26">
        <f>IF(CONCATENATE(Table2[[#This Row],[Check 
Code]],Table2[[#This Row],[Check 
Funct.]],Table2[[#This Row],[Check 
Tech.]],Table2[[#This Row],[Check DROOLS]],Table2[[#This Row],[Check Domain]],Table2[[#This Row],[Check 
Tag]])="","",1)</f>
        <v>1</v>
      </c>
    </row>
    <row r="165" spans="1:14" ht="51">
      <c r="A165" s="33" t="s">
        <v>757</v>
      </c>
      <c r="B165" s="28" t="s">
        <v>758</v>
      </c>
      <c r="C165" s="30" t="s">
        <v>759</v>
      </c>
      <c r="D165" s="30" t="s">
        <v>760</v>
      </c>
      <c r="E165" s="28" t="s">
        <v>131</v>
      </c>
      <c r="F165" s="28" t="s">
        <v>126</v>
      </c>
      <c r="G165" s="28" t="s">
        <v>761</v>
      </c>
      <c r="H165" s="26" t="str">
        <f>IFERROR(IF(VLOOKUP(B165,'R&amp;C_5.15.1'!$B$2:$G$453,1,FALSE)=B165,"",),"NEW")</f>
        <v/>
      </c>
      <c r="I165" s="26" t="str">
        <f>IF(H165="NEW","NEW",IF(VLOOKUP(B165,'R&amp;C_5.15.1'!$B$2:$G$453,2,FALSE)=C165,"","UPDATED"))</f>
        <v/>
      </c>
      <c r="J165" s="26" t="str">
        <f>IF(H165="NEW","NEW",IF(VLOOKUP(B165,'R&amp;C_5.15.1'!$B$2:$G$453,3,FALSE)=D165,"","UPDATED"))</f>
        <v/>
      </c>
      <c r="K165" s="26" t="str">
        <f>IF(H165="NEW","NEW",IF(VLOOKUP(B165,'R&amp;C_5.15.1'!$B$2:$G$453,4,FALSE)=E165,"","UPDATED"))</f>
        <v/>
      </c>
      <c r="L165" s="26" t="str">
        <f>IF(H165="NEW","NEW",IF(VLOOKUP(B165,'R&amp;C_5.15.1'!$B$2:$G$453,5,FALSE)=F165,"","UPDATED"))</f>
        <v/>
      </c>
      <c r="M165" s="26" t="str">
        <f>IF(H165="NEW","NEW",IF(VLOOKUP(B165,'R&amp;C_5.15.1'!$B$2:$G$453,6,FALSE)=G165,"","UPDATED"))</f>
        <v/>
      </c>
      <c r="N165" s="26" t="str">
        <f>IF(CONCATENATE(Table2[[#This Row],[Check 
Code]],Table2[[#This Row],[Check 
Funct.]],Table2[[#This Row],[Check 
Tech.]],Table2[[#This Row],[Check DROOLS]],Table2[[#This Row],[Check Domain]],Table2[[#This Row],[Check 
Tag]])="","",1)</f>
        <v/>
      </c>
    </row>
    <row r="166" spans="1:14" ht="63.75">
      <c r="A166" s="33" t="s">
        <v>762</v>
      </c>
      <c r="B166" s="31" t="s">
        <v>763</v>
      </c>
      <c r="C166" s="32" t="s">
        <v>764</v>
      </c>
      <c r="D166" s="32" t="s">
        <v>765</v>
      </c>
      <c r="E166" s="31" t="s">
        <v>131</v>
      </c>
      <c r="F166" s="31" t="s">
        <v>126</v>
      </c>
      <c r="G166" s="31" t="s">
        <v>504</v>
      </c>
      <c r="H166" s="26" t="str">
        <f>IFERROR(IF(VLOOKUP(B166,'R&amp;C_5.15.1'!$B$2:$G$453,1,FALSE)=B166,"",),"NEW")</f>
        <v/>
      </c>
      <c r="I166" s="26" t="str">
        <f>IF(H166="NEW","NEW",IF(VLOOKUP(B166,'R&amp;C_5.15.1'!$B$2:$G$453,2,FALSE)=C166,"","UPDATED"))</f>
        <v/>
      </c>
      <c r="J166" s="26" t="str">
        <f>IF(H166="NEW","NEW",IF(VLOOKUP(B166,'R&amp;C_5.15.1'!$B$2:$G$453,3,FALSE)=D166,"","UPDATED"))</f>
        <v/>
      </c>
      <c r="K166" s="26" t="str">
        <f>IF(H166="NEW","NEW",IF(VLOOKUP(B166,'R&amp;C_5.15.1'!$B$2:$G$453,4,FALSE)=E166,"","UPDATED"))</f>
        <v/>
      </c>
      <c r="L166" s="26" t="str">
        <f>IF(H166="NEW","NEW",IF(VLOOKUP(B166,'R&amp;C_5.15.1'!$B$2:$G$453,5,FALSE)=F166,"","UPDATED"))</f>
        <v/>
      </c>
      <c r="M166" s="26" t="str">
        <f>IF(H166="NEW","NEW",IF(VLOOKUP(B166,'R&amp;C_5.15.1'!$B$2:$G$453,6,FALSE)=G166,"","UPDATED"))</f>
        <v/>
      </c>
      <c r="N166" s="26" t="str">
        <f>IF(CONCATENATE(Table2[[#This Row],[Check 
Code]],Table2[[#This Row],[Check 
Funct.]],Table2[[#This Row],[Check 
Tech.]],Table2[[#This Row],[Check DROOLS]],Table2[[#This Row],[Check Domain]],Table2[[#This Row],[Check 
Tag]])="","",1)</f>
        <v/>
      </c>
    </row>
    <row r="167" spans="1:14" ht="89.25">
      <c r="A167" s="33" t="s">
        <v>766</v>
      </c>
      <c r="B167" s="28" t="s">
        <v>767</v>
      </c>
      <c r="C167" s="30" t="s">
        <v>768</v>
      </c>
      <c r="D167" s="30" t="s">
        <v>769</v>
      </c>
      <c r="E167" s="28" t="s">
        <v>131</v>
      </c>
      <c r="F167" s="28" t="s">
        <v>126</v>
      </c>
      <c r="G167" s="28" t="s">
        <v>329</v>
      </c>
      <c r="H167" s="26" t="str">
        <f>IFERROR(IF(VLOOKUP(B167,'R&amp;C_5.15.1'!$B$2:$G$453,1,FALSE)=B167,"",),"NEW")</f>
        <v/>
      </c>
      <c r="I167" s="26" t="str">
        <f>IF(H167="NEW","NEW",IF(VLOOKUP(B167,'R&amp;C_5.15.1'!$B$2:$G$453,2,FALSE)=C167,"","UPDATED"))</f>
        <v/>
      </c>
      <c r="J167" s="26" t="str">
        <f>IF(H167="NEW","NEW",IF(VLOOKUP(B167,'R&amp;C_5.15.1'!$B$2:$G$453,3,FALSE)=D167,"","UPDATED"))</f>
        <v/>
      </c>
      <c r="K167" s="26" t="str">
        <f>IF(H167="NEW","NEW",IF(VLOOKUP(B167,'R&amp;C_5.15.1'!$B$2:$G$453,4,FALSE)=E167,"","UPDATED"))</f>
        <v/>
      </c>
      <c r="L167" s="26" t="str">
        <f>IF(H167="NEW","NEW",IF(VLOOKUP(B167,'R&amp;C_5.15.1'!$B$2:$G$453,5,FALSE)=F167,"","UPDATED"))</f>
        <v/>
      </c>
      <c r="M167" s="26" t="str">
        <f>IF(H167="NEW","NEW",IF(VLOOKUP(B167,'R&amp;C_5.15.1'!$B$2:$G$453,6,FALSE)=G167,"","UPDATED"))</f>
        <v/>
      </c>
      <c r="N167" s="26" t="str">
        <f>IF(CONCATENATE(Table2[[#This Row],[Check 
Code]],Table2[[#This Row],[Check 
Funct.]],Table2[[#This Row],[Check 
Tech.]],Table2[[#This Row],[Check DROOLS]],Table2[[#This Row],[Check Domain]],Table2[[#This Row],[Check 
Tag]])="","",1)</f>
        <v/>
      </c>
    </row>
    <row r="168" spans="1:14" ht="63.75">
      <c r="A168" s="33" t="s">
        <v>770</v>
      </c>
      <c r="B168" s="31" t="s">
        <v>771</v>
      </c>
      <c r="C168" s="32" t="s">
        <v>772</v>
      </c>
      <c r="D168" s="32" t="s">
        <v>773</v>
      </c>
      <c r="E168" s="31" t="s">
        <v>131</v>
      </c>
      <c r="F168" s="31" t="s">
        <v>126</v>
      </c>
      <c r="G168" s="33" t="s">
        <v>662</v>
      </c>
      <c r="H168" s="26" t="str">
        <f>IFERROR(IF(VLOOKUP(B168,'R&amp;C_5.15.1'!$B$2:$G$453,1,FALSE)=B168,"",),"NEW")</f>
        <v/>
      </c>
      <c r="I168" s="26" t="str">
        <f>IF(H168="NEW","NEW",IF(VLOOKUP(B168,'R&amp;C_5.15.1'!$B$2:$G$453,2,FALSE)=C168,"","UPDATED"))</f>
        <v/>
      </c>
      <c r="J168" s="26" t="str">
        <f>IF(H168="NEW","NEW",IF(VLOOKUP(B168,'R&amp;C_5.15.1'!$B$2:$G$453,3,FALSE)=D168,"","UPDATED"))</f>
        <v/>
      </c>
      <c r="K168" s="26" t="str">
        <f>IF(H168="NEW","NEW",IF(VLOOKUP(B168,'R&amp;C_5.15.1'!$B$2:$G$453,4,FALSE)=E168,"","UPDATED"))</f>
        <v/>
      </c>
      <c r="L168" s="26" t="str">
        <f>IF(H168="NEW","NEW",IF(VLOOKUP(B168,'R&amp;C_5.15.1'!$B$2:$G$453,5,FALSE)=F168,"","UPDATED"))</f>
        <v/>
      </c>
      <c r="M168" s="26" t="str">
        <f>IF(H168="NEW","NEW",IF(VLOOKUP(B168,'R&amp;C_5.15.1'!$B$2:$G$453,6,FALSE)=G168,"","UPDATED"))</f>
        <v>UPDATED</v>
      </c>
      <c r="N168" s="26">
        <f>IF(CONCATENATE(Table2[[#This Row],[Check 
Code]],Table2[[#This Row],[Check 
Funct.]],Table2[[#This Row],[Check 
Tech.]],Table2[[#This Row],[Check DROOLS]],Table2[[#This Row],[Check Domain]],Table2[[#This Row],[Check 
Tag]])="","",1)</f>
        <v>1</v>
      </c>
    </row>
    <row r="169" spans="1:14" ht="76.5">
      <c r="A169" s="33" t="s">
        <v>774</v>
      </c>
      <c r="B169" s="28" t="s">
        <v>775</v>
      </c>
      <c r="C169" s="30" t="s">
        <v>776</v>
      </c>
      <c r="D169" s="30" t="s">
        <v>777</v>
      </c>
      <c r="E169" s="28" t="s">
        <v>131</v>
      </c>
      <c r="F169" s="28" t="s">
        <v>126</v>
      </c>
      <c r="G169" s="28" t="s">
        <v>778</v>
      </c>
      <c r="H169" s="26" t="str">
        <f>IFERROR(IF(VLOOKUP(B169,'R&amp;C_5.15.1'!$B$2:$G$453,1,FALSE)=B169,"",),"NEW")</f>
        <v/>
      </c>
      <c r="I169" s="26" t="str">
        <f>IF(H169="NEW","NEW",IF(VLOOKUP(B169,'R&amp;C_5.15.1'!$B$2:$G$453,2,FALSE)=C169,"","UPDATED"))</f>
        <v/>
      </c>
      <c r="J169" s="26" t="str">
        <f>IF(H169="NEW","NEW",IF(VLOOKUP(B169,'R&amp;C_5.15.1'!$B$2:$G$453,3,FALSE)=D169,"","UPDATED"))</f>
        <v/>
      </c>
      <c r="K169" s="26" t="str">
        <f>IF(H169="NEW","NEW",IF(VLOOKUP(B169,'R&amp;C_5.15.1'!$B$2:$G$453,4,FALSE)=E169,"","UPDATED"))</f>
        <v/>
      </c>
      <c r="L169" s="26" t="str">
        <f>IF(H169="NEW","NEW",IF(VLOOKUP(B169,'R&amp;C_5.15.1'!$B$2:$G$453,5,FALSE)=F169,"","UPDATED"))</f>
        <v/>
      </c>
      <c r="M169" s="26" t="str">
        <f>IF(H169="NEW","NEW",IF(VLOOKUP(B169,'R&amp;C_5.15.1'!$B$2:$G$453,6,FALSE)=G169,"","UPDATED"))</f>
        <v/>
      </c>
      <c r="N169" s="26" t="str">
        <f>IF(CONCATENATE(Table2[[#This Row],[Check 
Code]],Table2[[#This Row],[Check 
Funct.]],Table2[[#This Row],[Check 
Tech.]],Table2[[#This Row],[Check DROOLS]],Table2[[#This Row],[Check Domain]],Table2[[#This Row],[Check 
Tag]])="","",1)</f>
        <v/>
      </c>
    </row>
    <row r="170" spans="1:14" ht="38.25">
      <c r="A170" s="33" t="s">
        <v>779</v>
      </c>
      <c r="B170" s="31" t="s">
        <v>780</v>
      </c>
      <c r="C170" s="32" t="s">
        <v>781</v>
      </c>
      <c r="D170" s="32" t="s">
        <v>782</v>
      </c>
      <c r="E170" s="31" t="s">
        <v>131</v>
      </c>
      <c r="F170" s="31" t="s">
        <v>126</v>
      </c>
      <c r="G170" s="31" t="s">
        <v>778</v>
      </c>
      <c r="H170" s="26" t="str">
        <f>IFERROR(IF(VLOOKUP(B170,'R&amp;C_5.15.1'!$B$2:$G$453,1,FALSE)=B170,"",),"NEW")</f>
        <v/>
      </c>
      <c r="I170" s="26" t="str">
        <f>IF(H170="NEW","NEW",IF(VLOOKUP(B170,'R&amp;C_5.15.1'!$B$2:$G$453,2,FALSE)=C170,"","UPDATED"))</f>
        <v/>
      </c>
      <c r="J170" s="26" t="str">
        <f>IF(H170="NEW","NEW",IF(VLOOKUP(B170,'R&amp;C_5.15.1'!$B$2:$G$453,3,FALSE)=D170,"","UPDATED"))</f>
        <v/>
      </c>
      <c r="K170" s="26" t="str">
        <f>IF(H170="NEW","NEW",IF(VLOOKUP(B170,'R&amp;C_5.15.1'!$B$2:$G$453,4,FALSE)=E170,"","UPDATED"))</f>
        <v/>
      </c>
      <c r="L170" s="26" t="str">
        <f>IF(H170="NEW","NEW",IF(VLOOKUP(B170,'R&amp;C_5.15.1'!$B$2:$G$453,5,FALSE)=F170,"","UPDATED"))</f>
        <v/>
      </c>
      <c r="M170" s="26" t="str">
        <f>IF(H170="NEW","NEW",IF(VLOOKUP(B170,'R&amp;C_5.15.1'!$B$2:$G$453,6,FALSE)=G170,"","UPDATED"))</f>
        <v/>
      </c>
      <c r="N170" s="26" t="str">
        <f>IF(CONCATENATE(Table2[[#This Row],[Check 
Code]],Table2[[#This Row],[Check 
Funct.]],Table2[[#This Row],[Check 
Tech.]],Table2[[#This Row],[Check DROOLS]],Table2[[#This Row],[Check Domain]],Table2[[#This Row],[Check 
Tag]])="","",1)</f>
        <v/>
      </c>
    </row>
    <row r="171" spans="1:14" ht="63.75">
      <c r="A171" s="33" t="s">
        <v>783</v>
      </c>
      <c r="B171" s="28" t="s">
        <v>784</v>
      </c>
      <c r="C171" s="30" t="s">
        <v>785</v>
      </c>
      <c r="D171" s="30" t="s">
        <v>786</v>
      </c>
      <c r="E171" s="28" t="s">
        <v>131</v>
      </c>
      <c r="F171" s="28" t="s">
        <v>126</v>
      </c>
      <c r="G171" s="28" t="s">
        <v>778</v>
      </c>
      <c r="H171" s="26" t="str">
        <f>IFERROR(IF(VLOOKUP(B171,'R&amp;C_5.15.1'!$B$2:$G$453,1,FALSE)=B171,"",),"NEW")</f>
        <v/>
      </c>
      <c r="I171" s="26" t="str">
        <f>IF(H171="NEW","NEW",IF(VLOOKUP(B171,'R&amp;C_5.15.1'!$B$2:$G$453,2,FALSE)=C171,"","UPDATED"))</f>
        <v/>
      </c>
      <c r="J171" s="26" t="str">
        <f>IF(H171="NEW","NEW",IF(VLOOKUP(B171,'R&amp;C_5.15.1'!$B$2:$G$453,3,FALSE)=D171,"","UPDATED"))</f>
        <v/>
      </c>
      <c r="K171" s="26" t="str">
        <f>IF(H171="NEW","NEW",IF(VLOOKUP(B171,'R&amp;C_5.15.1'!$B$2:$G$453,4,FALSE)=E171,"","UPDATED"))</f>
        <v/>
      </c>
      <c r="L171" s="26" t="str">
        <f>IF(H171="NEW","NEW",IF(VLOOKUP(B171,'R&amp;C_5.15.1'!$B$2:$G$453,5,FALSE)=F171,"","UPDATED"))</f>
        <v/>
      </c>
      <c r="M171" s="26" t="str">
        <f>IF(H171="NEW","NEW",IF(VLOOKUP(B171,'R&amp;C_5.15.1'!$B$2:$G$453,6,FALSE)=G171,"","UPDATED"))</f>
        <v/>
      </c>
      <c r="N171" s="26" t="str">
        <f>IF(CONCATENATE(Table2[[#This Row],[Check 
Code]],Table2[[#This Row],[Check 
Funct.]],Table2[[#This Row],[Check 
Tech.]],Table2[[#This Row],[Check DROOLS]],Table2[[#This Row],[Check Domain]],Table2[[#This Row],[Check 
Tag]])="","",1)</f>
        <v/>
      </c>
    </row>
    <row r="172" spans="1:14" ht="89.25">
      <c r="A172" s="33" t="s">
        <v>787</v>
      </c>
      <c r="B172" s="31" t="s">
        <v>788</v>
      </c>
      <c r="C172" s="32" t="s">
        <v>789</v>
      </c>
      <c r="D172" s="32" t="s">
        <v>790</v>
      </c>
      <c r="E172" s="31" t="s">
        <v>131</v>
      </c>
      <c r="F172" s="31" t="s">
        <v>126</v>
      </c>
      <c r="G172" s="31" t="s">
        <v>657</v>
      </c>
      <c r="H172" s="26" t="str">
        <f>IFERROR(IF(VLOOKUP(B172,'R&amp;C_5.15.1'!$B$2:$G$453,1,FALSE)=B172,"",),"NEW")</f>
        <v/>
      </c>
      <c r="I172" s="26" t="str">
        <f>IF(H172="NEW","NEW",IF(VLOOKUP(B172,'R&amp;C_5.15.1'!$B$2:$G$453,2,FALSE)=C172,"","UPDATED"))</f>
        <v/>
      </c>
      <c r="J172" s="26" t="str">
        <f>IF(H172="NEW","NEW",IF(VLOOKUP(B172,'R&amp;C_5.15.1'!$B$2:$G$453,3,FALSE)=D172,"","UPDATED"))</f>
        <v/>
      </c>
      <c r="K172" s="26" t="str">
        <f>IF(H172="NEW","NEW",IF(VLOOKUP(B172,'R&amp;C_5.15.1'!$B$2:$G$453,4,FALSE)=E172,"","UPDATED"))</f>
        <v/>
      </c>
      <c r="L172" s="26" t="str">
        <f>IF(H172="NEW","NEW",IF(VLOOKUP(B172,'R&amp;C_5.15.1'!$B$2:$G$453,5,FALSE)=F172,"","UPDATED"))</f>
        <v/>
      </c>
      <c r="M172" s="26" t="str">
        <f>IF(H172="NEW","NEW",IF(VLOOKUP(B172,'R&amp;C_5.15.1'!$B$2:$G$453,6,FALSE)=G172,"","UPDATED"))</f>
        <v/>
      </c>
      <c r="N172" s="26" t="str">
        <f>IF(CONCATENATE(Table2[[#This Row],[Check 
Code]],Table2[[#This Row],[Check 
Funct.]],Table2[[#This Row],[Check 
Tech.]],Table2[[#This Row],[Check DROOLS]],Table2[[#This Row],[Check Domain]],Table2[[#This Row],[Check 
Tag]])="","",1)</f>
        <v/>
      </c>
    </row>
    <row r="173" spans="1:14" ht="408">
      <c r="A173" s="33" t="s">
        <v>791</v>
      </c>
      <c r="B173" s="28" t="s">
        <v>792</v>
      </c>
      <c r="C173" s="30" t="s">
        <v>793</v>
      </c>
      <c r="D173" s="30" t="s">
        <v>794</v>
      </c>
      <c r="E173" s="28" t="s">
        <v>131</v>
      </c>
      <c r="F173" s="28" t="s">
        <v>126</v>
      </c>
      <c r="G173" s="28" t="s">
        <v>696</v>
      </c>
      <c r="H173" s="26" t="str">
        <f>IFERROR(IF(VLOOKUP(B173,'R&amp;C_5.15.1'!$B$2:$G$453,1,FALSE)=B173,"",),"NEW")</f>
        <v/>
      </c>
      <c r="I173" s="26" t="str">
        <f>IF(H173="NEW","NEW",IF(VLOOKUP(B173,'R&amp;C_5.15.1'!$B$2:$G$453,2,FALSE)=C173,"","UPDATED"))</f>
        <v/>
      </c>
      <c r="J173" s="26" t="str">
        <f>IF(H173="NEW","NEW",IF(VLOOKUP(B173,'R&amp;C_5.15.1'!$B$2:$G$453,3,FALSE)=D173,"","UPDATED"))</f>
        <v/>
      </c>
      <c r="K173" s="26" t="str">
        <f>IF(H173="NEW","NEW",IF(VLOOKUP(B173,'R&amp;C_5.15.1'!$B$2:$G$453,4,FALSE)=E173,"","UPDATED"))</f>
        <v/>
      </c>
      <c r="L173" s="26" t="str">
        <f>IF(H173="NEW","NEW",IF(VLOOKUP(B173,'R&amp;C_5.15.1'!$B$2:$G$453,5,FALSE)=F173,"","UPDATED"))</f>
        <v/>
      </c>
      <c r="M173" s="26" t="str">
        <f>IF(H173="NEW","NEW",IF(VLOOKUP(B173,'R&amp;C_5.15.1'!$B$2:$G$453,6,FALSE)=G173,"","UPDATED"))</f>
        <v/>
      </c>
      <c r="N173" s="26" t="str">
        <f>IF(CONCATENATE(Table2[[#This Row],[Check 
Code]],Table2[[#This Row],[Check 
Funct.]],Table2[[#This Row],[Check 
Tech.]],Table2[[#This Row],[Check DROOLS]],Table2[[#This Row],[Check Domain]],Table2[[#This Row],[Check 
Tag]])="","",1)</f>
        <v/>
      </c>
    </row>
    <row r="174" spans="1:14" ht="165.75">
      <c r="A174" s="33" t="s">
        <v>795</v>
      </c>
      <c r="B174" s="31" t="s">
        <v>796</v>
      </c>
      <c r="C174" s="32" t="s">
        <v>797</v>
      </c>
      <c r="D174" s="32" t="s">
        <v>798</v>
      </c>
      <c r="E174" s="31" t="s">
        <v>131</v>
      </c>
      <c r="F174" s="31" t="s">
        <v>126</v>
      </c>
      <c r="G174" s="33" t="s">
        <v>662</v>
      </c>
      <c r="H174" s="26" t="str">
        <f>IFERROR(IF(VLOOKUP(B174,'R&amp;C_5.15.1'!$B$2:$G$453,1,FALSE)=B174,"",),"NEW")</f>
        <v/>
      </c>
      <c r="I174" s="26" t="str">
        <f>IF(H174="NEW","NEW",IF(VLOOKUP(B174,'R&amp;C_5.15.1'!$B$2:$G$453,2,FALSE)=C174,"","UPDATED"))</f>
        <v/>
      </c>
      <c r="J174" s="26" t="str">
        <f>IF(H174="NEW","NEW",IF(VLOOKUP(B174,'R&amp;C_5.15.1'!$B$2:$G$453,3,FALSE)=D174,"","UPDATED"))</f>
        <v/>
      </c>
      <c r="K174" s="26" t="str">
        <f>IF(H174="NEW","NEW",IF(VLOOKUP(B174,'R&amp;C_5.15.1'!$B$2:$G$453,4,FALSE)=E174,"","UPDATED"))</f>
        <v/>
      </c>
      <c r="L174" s="26" t="str">
        <f>IF(H174="NEW","NEW",IF(VLOOKUP(B174,'R&amp;C_5.15.1'!$B$2:$G$453,5,FALSE)=F174,"","UPDATED"))</f>
        <v/>
      </c>
      <c r="M174" s="26" t="str">
        <f>IF(H174="NEW","NEW",IF(VLOOKUP(B174,'R&amp;C_5.15.1'!$B$2:$G$453,6,FALSE)=G174,"","UPDATED"))</f>
        <v>UPDATED</v>
      </c>
      <c r="N174" s="26">
        <f>IF(CONCATENATE(Table2[[#This Row],[Check 
Code]],Table2[[#This Row],[Check 
Funct.]],Table2[[#This Row],[Check 
Tech.]],Table2[[#This Row],[Check DROOLS]],Table2[[#This Row],[Check Domain]],Table2[[#This Row],[Check 
Tag]])="","",1)</f>
        <v>1</v>
      </c>
    </row>
    <row r="175" spans="1:14" ht="89.25">
      <c r="A175" s="33" t="s">
        <v>799</v>
      </c>
      <c r="B175" s="28" t="s">
        <v>800</v>
      </c>
      <c r="C175" s="30" t="s">
        <v>801</v>
      </c>
      <c r="D175" s="30" t="s">
        <v>802</v>
      </c>
      <c r="E175" s="28" t="s">
        <v>131</v>
      </c>
      <c r="F175" s="28" t="s">
        <v>126</v>
      </c>
      <c r="G175" s="28" t="s">
        <v>272</v>
      </c>
      <c r="H175" s="26" t="str">
        <f>IFERROR(IF(VLOOKUP(B175,'R&amp;C_5.15.1'!$B$2:$G$453,1,FALSE)=B175,"",),"NEW")</f>
        <v/>
      </c>
      <c r="I175" s="26" t="str">
        <f>IF(H175="NEW","NEW",IF(VLOOKUP(B175,'R&amp;C_5.15.1'!$B$2:$G$453,2,FALSE)=C175,"","UPDATED"))</f>
        <v/>
      </c>
      <c r="J175" s="26" t="str">
        <f>IF(H175="NEW","NEW",IF(VLOOKUP(B175,'R&amp;C_5.15.1'!$B$2:$G$453,3,FALSE)=D175,"","UPDATED"))</f>
        <v/>
      </c>
      <c r="K175" s="26" t="str">
        <f>IF(H175="NEW","NEW",IF(VLOOKUP(B175,'R&amp;C_5.15.1'!$B$2:$G$453,4,FALSE)=E175,"","UPDATED"))</f>
        <v/>
      </c>
      <c r="L175" s="26" t="str">
        <f>IF(H175="NEW","NEW",IF(VLOOKUP(B175,'R&amp;C_5.15.1'!$B$2:$G$453,5,FALSE)=F175,"","UPDATED"))</f>
        <v/>
      </c>
      <c r="M175" s="26" t="str">
        <f>IF(H175="NEW","NEW",IF(VLOOKUP(B175,'R&amp;C_5.15.1'!$B$2:$G$453,6,FALSE)=G175,"","UPDATED"))</f>
        <v/>
      </c>
      <c r="N175" s="26" t="str">
        <f>IF(CONCATENATE(Table2[[#This Row],[Check 
Code]],Table2[[#This Row],[Check 
Funct.]],Table2[[#This Row],[Check 
Tech.]],Table2[[#This Row],[Check DROOLS]],Table2[[#This Row],[Check Domain]],Table2[[#This Row],[Check 
Tag]])="","",1)</f>
        <v/>
      </c>
    </row>
    <row r="176" spans="1:14" ht="76.5">
      <c r="A176" s="33" t="s">
        <v>803</v>
      </c>
      <c r="B176" s="31" t="s">
        <v>804</v>
      </c>
      <c r="C176" s="32" t="s">
        <v>805</v>
      </c>
      <c r="D176" s="32" t="s">
        <v>806</v>
      </c>
      <c r="E176" s="31" t="s">
        <v>131</v>
      </c>
      <c r="F176" s="31" t="s">
        <v>126</v>
      </c>
      <c r="G176" s="31" t="s">
        <v>230</v>
      </c>
      <c r="H176" s="26" t="str">
        <f>IFERROR(IF(VLOOKUP(B176,'R&amp;C_5.15.1'!$B$2:$G$453,1,FALSE)=B176,"",),"NEW")</f>
        <v/>
      </c>
      <c r="I176" s="26" t="str">
        <f>IF(H176="NEW","NEW",IF(VLOOKUP(B176,'R&amp;C_5.15.1'!$B$2:$G$453,2,FALSE)=C176,"","UPDATED"))</f>
        <v/>
      </c>
      <c r="J176" s="26" t="str">
        <f>IF(H176="NEW","NEW",IF(VLOOKUP(B176,'R&amp;C_5.15.1'!$B$2:$G$453,3,FALSE)=D176,"","UPDATED"))</f>
        <v/>
      </c>
      <c r="K176" s="26" t="str">
        <f>IF(H176="NEW","NEW",IF(VLOOKUP(B176,'R&amp;C_5.15.1'!$B$2:$G$453,4,FALSE)=E176,"","UPDATED"))</f>
        <v/>
      </c>
      <c r="L176" s="26" t="str">
        <f>IF(H176="NEW","NEW",IF(VLOOKUP(B176,'R&amp;C_5.15.1'!$B$2:$G$453,5,FALSE)=F176,"","UPDATED"))</f>
        <v/>
      </c>
      <c r="M176" s="26" t="str">
        <f>IF(H176="NEW","NEW",IF(VLOOKUP(B176,'R&amp;C_5.15.1'!$B$2:$G$453,6,FALSE)=G176,"","UPDATED"))</f>
        <v/>
      </c>
      <c r="N176" s="26" t="str">
        <f>IF(CONCATENATE(Table2[[#This Row],[Check 
Code]],Table2[[#This Row],[Check 
Funct.]],Table2[[#This Row],[Check 
Tech.]],Table2[[#This Row],[Check DROOLS]],Table2[[#This Row],[Check Domain]],Table2[[#This Row],[Check 
Tag]])="","",1)</f>
        <v/>
      </c>
    </row>
    <row r="177" spans="1:14" ht="114.75">
      <c r="A177" s="33" t="s">
        <v>807</v>
      </c>
      <c r="B177" s="28" t="s">
        <v>808</v>
      </c>
      <c r="C177" s="30" t="s">
        <v>809</v>
      </c>
      <c r="D177" s="30" t="s">
        <v>810</v>
      </c>
      <c r="E177" s="28" t="s">
        <v>131</v>
      </c>
      <c r="F177" s="28" t="s">
        <v>126</v>
      </c>
      <c r="G177" s="28" t="s">
        <v>230</v>
      </c>
      <c r="H177" s="26" t="str">
        <f>IFERROR(IF(VLOOKUP(B177,'R&amp;C_5.15.1'!$B$2:$G$453,1,FALSE)=B177,"",),"NEW")</f>
        <v/>
      </c>
      <c r="I177" s="26" t="str">
        <f>IF(H177="NEW","NEW",IF(VLOOKUP(B177,'R&amp;C_5.15.1'!$B$2:$G$453,2,FALSE)=C177,"","UPDATED"))</f>
        <v/>
      </c>
      <c r="J177" s="26" t="str">
        <f>IF(H177="NEW","NEW",IF(VLOOKUP(B177,'R&amp;C_5.15.1'!$B$2:$G$453,3,FALSE)=D177,"","UPDATED"))</f>
        <v/>
      </c>
      <c r="K177" s="26" t="str">
        <f>IF(H177="NEW","NEW",IF(VLOOKUP(B177,'R&amp;C_5.15.1'!$B$2:$G$453,4,FALSE)=E177,"","UPDATED"))</f>
        <v/>
      </c>
      <c r="L177" s="26" t="str">
        <f>IF(H177="NEW","NEW",IF(VLOOKUP(B177,'R&amp;C_5.15.1'!$B$2:$G$453,5,FALSE)=F177,"","UPDATED"))</f>
        <v/>
      </c>
      <c r="M177" s="26" t="str">
        <f>IF(H177="NEW","NEW",IF(VLOOKUP(B177,'R&amp;C_5.15.1'!$B$2:$G$453,6,FALSE)=G177,"","UPDATED"))</f>
        <v/>
      </c>
      <c r="N177" s="26" t="str">
        <f>IF(CONCATENATE(Table2[[#This Row],[Check 
Code]],Table2[[#This Row],[Check 
Funct.]],Table2[[#This Row],[Check 
Tech.]],Table2[[#This Row],[Check DROOLS]],Table2[[#This Row],[Check Domain]],Table2[[#This Row],[Check 
Tag]])="","",1)</f>
        <v/>
      </c>
    </row>
    <row r="178" spans="1:14" ht="102">
      <c r="A178" s="33" t="s">
        <v>811</v>
      </c>
      <c r="B178" s="31" t="s">
        <v>812</v>
      </c>
      <c r="C178" s="32" t="s">
        <v>813</v>
      </c>
      <c r="D178" s="32" t="s">
        <v>814</v>
      </c>
      <c r="E178" s="31" t="s">
        <v>131</v>
      </c>
      <c r="F178" s="31" t="s">
        <v>126</v>
      </c>
      <c r="G178" s="33" t="s">
        <v>756</v>
      </c>
      <c r="H178" s="26" t="str">
        <f>IFERROR(IF(VLOOKUP(B178,'R&amp;C_5.15.1'!$B$2:$G$453,1,FALSE)=B178,"",),"NEW")</f>
        <v/>
      </c>
      <c r="I178" s="26" t="str">
        <f>IF(H178="NEW","NEW",IF(VLOOKUP(B178,'R&amp;C_5.15.1'!$B$2:$G$453,2,FALSE)=C178,"","UPDATED"))</f>
        <v/>
      </c>
      <c r="J178" s="26" t="str">
        <f>IF(H178="NEW","NEW",IF(VLOOKUP(B178,'R&amp;C_5.15.1'!$B$2:$G$453,3,FALSE)=D178,"","UPDATED"))</f>
        <v/>
      </c>
      <c r="K178" s="26" t="str">
        <f>IF(H178="NEW","NEW",IF(VLOOKUP(B178,'R&amp;C_5.15.1'!$B$2:$G$453,4,FALSE)=E178,"","UPDATED"))</f>
        <v/>
      </c>
      <c r="L178" s="26" t="str">
        <f>IF(H178="NEW","NEW",IF(VLOOKUP(B178,'R&amp;C_5.15.1'!$B$2:$G$453,5,FALSE)=F178,"","UPDATED"))</f>
        <v/>
      </c>
      <c r="M178" s="26" t="str">
        <f>IF(H178="NEW","NEW",IF(VLOOKUP(B178,'R&amp;C_5.15.1'!$B$2:$G$453,6,FALSE)=G178,"","UPDATED"))</f>
        <v>UPDATED</v>
      </c>
      <c r="N178" s="26">
        <f>IF(CONCATENATE(Table2[[#This Row],[Check 
Code]],Table2[[#This Row],[Check 
Funct.]],Table2[[#This Row],[Check 
Tech.]],Table2[[#This Row],[Check DROOLS]],Table2[[#This Row],[Check Domain]],Table2[[#This Row],[Check 
Tag]])="","",1)</f>
        <v>1</v>
      </c>
    </row>
    <row r="179" spans="1:14" ht="178.5">
      <c r="A179" s="33" t="s">
        <v>815</v>
      </c>
      <c r="B179" s="28" t="s">
        <v>816</v>
      </c>
      <c r="C179" s="30" t="s">
        <v>817</v>
      </c>
      <c r="D179" s="30" t="s">
        <v>818</v>
      </c>
      <c r="E179" s="28" t="s">
        <v>131</v>
      </c>
      <c r="F179" s="28" t="s">
        <v>126</v>
      </c>
      <c r="G179" s="28" t="s">
        <v>761</v>
      </c>
      <c r="H179" s="26" t="str">
        <f>IFERROR(IF(VLOOKUP(B179,'R&amp;C_5.15.1'!$B$2:$G$453,1,FALSE)=B179,"",),"NEW")</f>
        <v/>
      </c>
      <c r="I179" s="26" t="str">
        <f>IF(H179="NEW","NEW",IF(VLOOKUP(B179,'R&amp;C_5.15.1'!$B$2:$G$453,2,FALSE)=C179,"","UPDATED"))</f>
        <v/>
      </c>
      <c r="J179" s="26" t="str">
        <f>IF(H179="NEW","NEW",IF(VLOOKUP(B179,'R&amp;C_5.15.1'!$B$2:$G$453,3,FALSE)=D179,"","UPDATED"))</f>
        <v/>
      </c>
      <c r="K179" s="26" t="str">
        <f>IF(H179="NEW","NEW",IF(VLOOKUP(B179,'R&amp;C_5.15.1'!$B$2:$G$453,4,FALSE)=E179,"","UPDATED"))</f>
        <v/>
      </c>
      <c r="L179" s="26" t="str">
        <f>IF(H179="NEW","NEW",IF(VLOOKUP(B179,'R&amp;C_5.15.1'!$B$2:$G$453,5,FALSE)=F179,"","UPDATED"))</f>
        <v/>
      </c>
      <c r="M179" s="26" t="str">
        <f>IF(H179="NEW","NEW",IF(VLOOKUP(B179,'R&amp;C_5.15.1'!$B$2:$G$453,6,FALSE)=G179,"","UPDATED"))</f>
        <v/>
      </c>
      <c r="N179" s="26" t="str">
        <f>IF(CONCATENATE(Table2[[#This Row],[Check 
Code]],Table2[[#This Row],[Check 
Funct.]],Table2[[#This Row],[Check 
Tech.]],Table2[[#This Row],[Check DROOLS]],Table2[[#This Row],[Check Domain]],Table2[[#This Row],[Check 
Tag]])="","",1)</f>
        <v/>
      </c>
    </row>
    <row r="180" spans="1:14" ht="114.75">
      <c r="A180" s="33" t="s">
        <v>819</v>
      </c>
      <c r="B180" s="31" t="s">
        <v>820</v>
      </c>
      <c r="C180" s="32" t="s">
        <v>821</v>
      </c>
      <c r="D180" s="32" t="s">
        <v>822</v>
      </c>
      <c r="E180" s="31" t="s">
        <v>131</v>
      </c>
      <c r="F180" s="31" t="s">
        <v>126</v>
      </c>
      <c r="G180" s="31" t="s">
        <v>823</v>
      </c>
      <c r="H180" s="26" t="str">
        <f>IFERROR(IF(VLOOKUP(B180,'R&amp;C_5.15.1'!$B$2:$G$453,1,FALSE)=B180,"",),"NEW")</f>
        <v/>
      </c>
      <c r="I180" s="26" t="str">
        <f>IF(H180="NEW","NEW",IF(VLOOKUP(B180,'R&amp;C_5.15.1'!$B$2:$G$453,2,FALSE)=C180,"","UPDATED"))</f>
        <v/>
      </c>
      <c r="J180" s="26" t="str">
        <f>IF(H180="NEW","NEW",IF(VLOOKUP(B180,'R&amp;C_5.15.1'!$B$2:$G$453,3,FALSE)=D180,"","UPDATED"))</f>
        <v/>
      </c>
      <c r="K180" s="26" t="str">
        <f>IF(H180="NEW","NEW",IF(VLOOKUP(B180,'R&amp;C_5.15.1'!$B$2:$G$453,4,FALSE)=E180,"","UPDATED"))</f>
        <v/>
      </c>
      <c r="L180" s="26" t="str">
        <f>IF(H180="NEW","NEW",IF(VLOOKUP(B180,'R&amp;C_5.15.1'!$B$2:$G$453,5,FALSE)=F180,"","UPDATED"))</f>
        <v/>
      </c>
      <c r="M180" s="26" t="str">
        <f>IF(H180="NEW","NEW",IF(VLOOKUP(B180,'R&amp;C_5.15.1'!$B$2:$G$453,6,FALSE)=G180,"","UPDATED"))</f>
        <v/>
      </c>
      <c r="N180" s="26" t="str">
        <f>IF(CONCATENATE(Table2[[#This Row],[Check 
Code]],Table2[[#This Row],[Check 
Funct.]],Table2[[#This Row],[Check 
Tech.]],Table2[[#This Row],[Check DROOLS]],Table2[[#This Row],[Check Domain]],Table2[[#This Row],[Check 
Tag]])="","",1)</f>
        <v/>
      </c>
    </row>
    <row r="181" spans="1:14" ht="102">
      <c r="A181" s="33" t="s">
        <v>824</v>
      </c>
      <c r="B181" s="28" t="s">
        <v>825</v>
      </c>
      <c r="C181" s="30" t="s">
        <v>826</v>
      </c>
      <c r="D181" s="30" t="s">
        <v>827</v>
      </c>
      <c r="E181" s="28" t="s">
        <v>131</v>
      </c>
      <c r="F181" s="28" t="s">
        <v>126</v>
      </c>
      <c r="G181" s="28" t="s">
        <v>828</v>
      </c>
      <c r="H181" s="26" t="str">
        <f>IFERROR(IF(VLOOKUP(B181,'R&amp;C_5.15.1'!$B$2:$G$453,1,FALSE)=B181,"",),"NEW")</f>
        <v/>
      </c>
      <c r="I181" s="26" t="str">
        <f>IF(H181="NEW","NEW",IF(VLOOKUP(B181,'R&amp;C_5.15.1'!$B$2:$G$453,2,FALSE)=C181,"","UPDATED"))</f>
        <v/>
      </c>
      <c r="J181" s="26" t="str">
        <f>IF(H181="NEW","NEW",IF(VLOOKUP(B181,'R&amp;C_5.15.1'!$B$2:$G$453,3,FALSE)=D181,"","UPDATED"))</f>
        <v/>
      </c>
      <c r="K181" s="26" t="str">
        <f>IF(H181="NEW","NEW",IF(VLOOKUP(B181,'R&amp;C_5.15.1'!$B$2:$G$453,4,FALSE)=E181,"","UPDATED"))</f>
        <v/>
      </c>
      <c r="L181" s="26" t="str">
        <f>IF(H181="NEW","NEW",IF(VLOOKUP(B181,'R&amp;C_5.15.1'!$B$2:$G$453,5,FALSE)=F181,"","UPDATED"))</f>
        <v/>
      </c>
      <c r="M181" s="26" t="str">
        <f>IF(H181="NEW","NEW",IF(VLOOKUP(B181,'R&amp;C_5.15.1'!$B$2:$G$453,6,FALSE)=G181,"","UPDATED"))</f>
        <v/>
      </c>
      <c r="N181" s="26" t="str">
        <f>IF(CONCATENATE(Table2[[#This Row],[Check 
Code]],Table2[[#This Row],[Check 
Funct.]],Table2[[#This Row],[Check 
Tech.]],Table2[[#This Row],[Check DROOLS]],Table2[[#This Row],[Check Domain]],Table2[[#This Row],[Check 
Tag]])="","",1)</f>
        <v/>
      </c>
    </row>
    <row r="182" spans="1:14" ht="38.25">
      <c r="A182" s="33" t="s">
        <v>829</v>
      </c>
      <c r="B182" s="31" t="s">
        <v>830</v>
      </c>
      <c r="C182" s="32" t="s">
        <v>831</v>
      </c>
      <c r="D182" s="32" t="s">
        <v>832</v>
      </c>
      <c r="E182" s="31" t="s">
        <v>131</v>
      </c>
      <c r="F182" s="31" t="s">
        <v>126</v>
      </c>
      <c r="G182" s="31" t="s">
        <v>387</v>
      </c>
      <c r="H182" s="26" t="str">
        <f>IFERROR(IF(VLOOKUP(B182,'R&amp;C_5.15.1'!$B$2:$G$453,1,FALSE)=B182,"",),"NEW")</f>
        <v/>
      </c>
      <c r="I182" s="26" t="str">
        <f>IF(H182="NEW","NEW",IF(VLOOKUP(B182,'R&amp;C_5.15.1'!$B$2:$G$453,2,FALSE)=C182,"","UPDATED"))</f>
        <v/>
      </c>
      <c r="J182" s="26" t="str">
        <f>IF(H182="NEW","NEW",IF(VLOOKUP(B182,'R&amp;C_5.15.1'!$B$2:$G$453,3,FALSE)=D182,"","UPDATED"))</f>
        <v/>
      </c>
      <c r="K182" s="26" t="str">
        <f>IF(H182="NEW","NEW",IF(VLOOKUP(B182,'R&amp;C_5.15.1'!$B$2:$G$453,4,FALSE)=E182,"","UPDATED"))</f>
        <v/>
      </c>
      <c r="L182" s="26" t="str">
        <f>IF(H182="NEW","NEW",IF(VLOOKUP(B182,'R&amp;C_5.15.1'!$B$2:$G$453,5,FALSE)=F182,"","UPDATED"))</f>
        <v/>
      </c>
      <c r="M182" s="26" t="str">
        <f>IF(H182="NEW","NEW",IF(VLOOKUP(B182,'R&amp;C_5.15.1'!$B$2:$G$453,6,FALSE)=G182,"","UPDATED"))</f>
        <v/>
      </c>
      <c r="N182" s="26" t="str">
        <f>IF(CONCATENATE(Table2[[#This Row],[Check 
Code]],Table2[[#This Row],[Check 
Funct.]],Table2[[#This Row],[Check 
Tech.]],Table2[[#This Row],[Check DROOLS]],Table2[[#This Row],[Check Domain]],Table2[[#This Row],[Check 
Tag]])="","",1)</f>
        <v/>
      </c>
    </row>
    <row r="183" spans="1:14" ht="255">
      <c r="A183" s="33" t="s">
        <v>833</v>
      </c>
      <c r="B183" s="28" t="s">
        <v>834</v>
      </c>
      <c r="C183" s="30" t="s">
        <v>835</v>
      </c>
      <c r="D183" s="30" t="s">
        <v>836</v>
      </c>
      <c r="E183" s="28" t="s">
        <v>131</v>
      </c>
      <c r="F183" s="28" t="s">
        <v>126</v>
      </c>
      <c r="G183" s="28" t="s">
        <v>387</v>
      </c>
      <c r="H183" s="26" t="str">
        <f>IFERROR(IF(VLOOKUP(B183,'R&amp;C_5.15.1'!$B$2:$G$453,1,FALSE)=B183,"",),"NEW")</f>
        <v/>
      </c>
      <c r="I183" s="26" t="str">
        <f>IF(H183="NEW","NEW",IF(VLOOKUP(B183,'R&amp;C_5.15.1'!$B$2:$G$453,2,FALSE)=C183,"","UPDATED"))</f>
        <v/>
      </c>
      <c r="J183" s="26" t="str">
        <f>IF(H183="NEW","NEW",IF(VLOOKUP(B183,'R&amp;C_5.15.1'!$B$2:$G$453,3,FALSE)=D183,"","UPDATED"))</f>
        <v/>
      </c>
      <c r="K183" s="26" t="str">
        <f>IF(H183="NEW","NEW",IF(VLOOKUP(B183,'R&amp;C_5.15.1'!$B$2:$G$453,4,FALSE)=E183,"","UPDATED"))</f>
        <v/>
      </c>
      <c r="L183" s="26" t="str">
        <f>IF(H183="NEW","NEW",IF(VLOOKUP(B183,'R&amp;C_5.15.1'!$B$2:$G$453,5,FALSE)=F183,"","UPDATED"))</f>
        <v/>
      </c>
      <c r="M183" s="26" t="str">
        <f>IF(H183="NEW","NEW",IF(VLOOKUP(B183,'R&amp;C_5.15.1'!$B$2:$G$453,6,FALSE)=G183,"","UPDATED"))</f>
        <v/>
      </c>
      <c r="N183" s="26" t="str">
        <f>IF(CONCATENATE(Table2[[#This Row],[Check 
Code]],Table2[[#This Row],[Check 
Funct.]],Table2[[#This Row],[Check 
Tech.]],Table2[[#This Row],[Check DROOLS]],Table2[[#This Row],[Check Domain]],Table2[[#This Row],[Check 
Tag]])="","",1)</f>
        <v/>
      </c>
    </row>
    <row r="184" spans="1:14" ht="191.25">
      <c r="A184" s="33" t="s">
        <v>837</v>
      </c>
      <c r="B184" s="31" t="s">
        <v>838</v>
      </c>
      <c r="C184" s="32" t="s">
        <v>839</v>
      </c>
      <c r="D184" s="32" t="s">
        <v>840</v>
      </c>
      <c r="E184" s="31" t="s">
        <v>131</v>
      </c>
      <c r="F184" s="31" t="s">
        <v>126</v>
      </c>
      <c r="G184" s="31" t="s">
        <v>387</v>
      </c>
      <c r="H184" s="26" t="str">
        <f>IFERROR(IF(VLOOKUP(B184,'R&amp;C_5.15.1'!$B$2:$G$453,1,FALSE)=B184,"",),"NEW")</f>
        <v/>
      </c>
      <c r="I184" s="26" t="str">
        <f>IF(H184="NEW","NEW",IF(VLOOKUP(B184,'R&amp;C_5.15.1'!$B$2:$G$453,2,FALSE)=C184,"","UPDATED"))</f>
        <v/>
      </c>
      <c r="J184" s="26" t="str">
        <f>IF(H184="NEW","NEW",IF(VLOOKUP(B184,'R&amp;C_5.15.1'!$B$2:$G$453,3,FALSE)=D184,"","UPDATED"))</f>
        <v/>
      </c>
      <c r="K184" s="26" t="str">
        <f>IF(H184="NEW","NEW",IF(VLOOKUP(B184,'R&amp;C_5.15.1'!$B$2:$G$453,4,FALSE)=E184,"","UPDATED"))</f>
        <v/>
      </c>
      <c r="L184" s="26" t="str">
        <f>IF(H184="NEW","NEW",IF(VLOOKUP(B184,'R&amp;C_5.15.1'!$B$2:$G$453,5,FALSE)=F184,"","UPDATED"))</f>
        <v/>
      </c>
      <c r="M184" s="26" t="str">
        <f>IF(H184="NEW","NEW",IF(VLOOKUP(B184,'R&amp;C_5.15.1'!$B$2:$G$453,6,FALSE)=G184,"","UPDATED"))</f>
        <v/>
      </c>
      <c r="N184" s="26" t="str">
        <f>IF(CONCATENATE(Table2[[#This Row],[Check 
Code]],Table2[[#This Row],[Check 
Funct.]],Table2[[#This Row],[Check 
Tech.]],Table2[[#This Row],[Check DROOLS]],Table2[[#This Row],[Check Domain]],Table2[[#This Row],[Check 
Tag]])="","",1)</f>
        <v/>
      </c>
    </row>
    <row r="185" spans="1:14" ht="38.25">
      <c r="A185" s="33" t="s">
        <v>841</v>
      </c>
      <c r="B185" s="28" t="s">
        <v>842</v>
      </c>
      <c r="C185" s="30" t="s">
        <v>843</v>
      </c>
      <c r="D185" s="30" t="s">
        <v>844</v>
      </c>
      <c r="E185" s="28" t="s">
        <v>131</v>
      </c>
      <c r="F185" s="28" t="s">
        <v>126</v>
      </c>
      <c r="G185" s="28" t="s">
        <v>387</v>
      </c>
      <c r="H185" s="26" t="str">
        <f>IFERROR(IF(VLOOKUP(B185,'R&amp;C_5.15.1'!$B$2:$G$453,1,FALSE)=B185,"",),"NEW")</f>
        <v/>
      </c>
      <c r="I185" s="26" t="str">
        <f>IF(H185="NEW","NEW",IF(VLOOKUP(B185,'R&amp;C_5.15.1'!$B$2:$G$453,2,FALSE)=C185,"","UPDATED"))</f>
        <v/>
      </c>
      <c r="J185" s="26" t="str">
        <f>IF(H185="NEW","NEW",IF(VLOOKUP(B185,'R&amp;C_5.15.1'!$B$2:$G$453,3,FALSE)=D185,"","UPDATED"))</f>
        <v/>
      </c>
      <c r="K185" s="26" t="str">
        <f>IF(H185="NEW","NEW",IF(VLOOKUP(B185,'R&amp;C_5.15.1'!$B$2:$G$453,4,FALSE)=E185,"","UPDATED"))</f>
        <v/>
      </c>
      <c r="L185" s="26" t="str">
        <f>IF(H185="NEW","NEW",IF(VLOOKUP(B185,'R&amp;C_5.15.1'!$B$2:$G$453,5,FALSE)=F185,"","UPDATED"))</f>
        <v/>
      </c>
      <c r="M185" s="26" t="str">
        <f>IF(H185="NEW","NEW",IF(VLOOKUP(B185,'R&amp;C_5.15.1'!$B$2:$G$453,6,FALSE)=G185,"","UPDATED"))</f>
        <v/>
      </c>
      <c r="N185" s="26" t="str">
        <f>IF(CONCATENATE(Table2[[#This Row],[Check 
Code]],Table2[[#This Row],[Check 
Funct.]],Table2[[#This Row],[Check 
Tech.]],Table2[[#This Row],[Check DROOLS]],Table2[[#This Row],[Check Domain]],Table2[[#This Row],[Check 
Tag]])="","",1)</f>
        <v/>
      </c>
    </row>
    <row r="186" spans="1:14" ht="114.75">
      <c r="A186" s="33" t="s">
        <v>845</v>
      </c>
      <c r="B186" s="31" t="s">
        <v>846</v>
      </c>
      <c r="C186" s="32" t="s">
        <v>847</v>
      </c>
      <c r="D186" s="32" t="s">
        <v>848</v>
      </c>
      <c r="E186" s="31" t="s">
        <v>131</v>
      </c>
      <c r="F186" s="31" t="s">
        <v>126</v>
      </c>
      <c r="G186" s="31" t="s">
        <v>849</v>
      </c>
      <c r="H186" s="26" t="str">
        <f>IFERROR(IF(VLOOKUP(B186,'R&amp;C_5.15.1'!$B$2:$G$453,1,FALSE)=B186,"",),"NEW")</f>
        <v/>
      </c>
      <c r="I186" s="26" t="str">
        <f>IF(H186="NEW","NEW",IF(VLOOKUP(B186,'R&amp;C_5.15.1'!$B$2:$G$453,2,FALSE)=C186,"","UPDATED"))</f>
        <v/>
      </c>
      <c r="J186" s="26" t="str">
        <f>IF(H186="NEW","NEW",IF(VLOOKUP(B186,'R&amp;C_5.15.1'!$B$2:$G$453,3,FALSE)=D186,"","UPDATED"))</f>
        <v/>
      </c>
      <c r="K186" s="26" t="str">
        <f>IF(H186="NEW","NEW",IF(VLOOKUP(B186,'R&amp;C_5.15.1'!$B$2:$G$453,4,FALSE)=E186,"","UPDATED"))</f>
        <v/>
      </c>
      <c r="L186" s="26" t="str">
        <f>IF(H186="NEW","NEW",IF(VLOOKUP(B186,'R&amp;C_5.15.1'!$B$2:$G$453,5,FALSE)=F186,"","UPDATED"))</f>
        <v/>
      </c>
      <c r="M186" s="26" t="str">
        <f>IF(H186="NEW","NEW",IF(VLOOKUP(B186,'R&amp;C_5.15.1'!$B$2:$G$453,6,FALSE)=G186,"","UPDATED"))</f>
        <v/>
      </c>
      <c r="N186" s="26" t="str">
        <f>IF(CONCATENATE(Table2[[#This Row],[Check 
Code]],Table2[[#This Row],[Check 
Funct.]],Table2[[#This Row],[Check 
Tech.]],Table2[[#This Row],[Check DROOLS]],Table2[[#This Row],[Check Domain]],Table2[[#This Row],[Check 
Tag]])="","",1)</f>
        <v/>
      </c>
    </row>
    <row r="187" spans="1:14" ht="51">
      <c r="A187" s="33" t="s">
        <v>850</v>
      </c>
      <c r="B187" s="28" t="s">
        <v>851</v>
      </c>
      <c r="C187" s="30" t="s">
        <v>852</v>
      </c>
      <c r="D187" s="30" t="s">
        <v>853</v>
      </c>
      <c r="E187" s="28" t="s">
        <v>131</v>
      </c>
      <c r="F187" s="28" t="s">
        <v>126</v>
      </c>
      <c r="G187" s="28" t="s">
        <v>136</v>
      </c>
      <c r="H187" s="26" t="str">
        <f>IFERROR(IF(VLOOKUP(B187,'R&amp;C_5.15.1'!$B$2:$G$453,1,FALSE)=B187,"",),"NEW")</f>
        <v/>
      </c>
      <c r="I187" s="26" t="str">
        <f>IF(H187="NEW","NEW",IF(VLOOKUP(B187,'R&amp;C_5.15.1'!$B$2:$G$453,2,FALSE)=C187,"","UPDATED"))</f>
        <v/>
      </c>
      <c r="J187" s="26" t="str">
        <f>IF(H187="NEW","NEW",IF(VLOOKUP(B187,'R&amp;C_5.15.1'!$B$2:$G$453,3,FALSE)=D187,"","UPDATED"))</f>
        <v/>
      </c>
      <c r="K187" s="26" t="str">
        <f>IF(H187="NEW","NEW",IF(VLOOKUP(B187,'R&amp;C_5.15.1'!$B$2:$G$453,4,FALSE)=E187,"","UPDATED"))</f>
        <v/>
      </c>
      <c r="L187" s="26" t="str">
        <f>IF(H187="NEW","NEW",IF(VLOOKUP(B187,'R&amp;C_5.15.1'!$B$2:$G$453,5,FALSE)=F187,"","UPDATED"))</f>
        <v/>
      </c>
      <c r="M187" s="26" t="str">
        <f>IF(H187="NEW","NEW",IF(VLOOKUP(B187,'R&amp;C_5.15.1'!$B$2:$G$453,6,FALSE)=G187,"","UPDATED"))</f>
        <v/>
      </c>
      <c r="N187" s="26" t="str">
        <f>IF(CONCATENATE(Table2[[#This Row],[Check 
Code]],Table2[[#This Row],[Check 
Funct.]],Table2[[#This Row],[Check 
Tech.]],Table2[[#This Row],[Check DROOLS]],Table2[[#This Row],[Check Domain]],Table2[[#This Row],[Check 
Tag]])="","",1)</f>
        <v/>
      </c>
    </row>
    <row r="188" spans="1:14" ht="38.25">
      <c r="A188" s="33" t="s">
        <v>854</v>
      </c>
      <c r="B188" s="31" t="s">
        <v>855</v>
      </c>
      <c r="C188" s="32" t="s">
        <v>856</v>
      </c>
      <c r="D188" s="32" t="s">
        <v>857</v>
      </c>
      <c r="E188" s="31" t="s">
        <v>131</v>
      </c>
      <c r="F188" s="31" t="s">
        <v>126</v>
      </c>
      <c r="G188" s="31" t="s">
        <v>136</v>
      </c>
      <c r="H188" s="26" t="str">
        <f>IFERROR(IF(VLOOKUP(B188,'R&amp;C_5.15.1'!$B$2:$G$453,1,FALSE)=B188,"",),"NEW")</f>
        <v/>
      </c>
      <c r="I188" s="26" t="str">
        <f>IF(H188="NEW","NEW",IF(VLOOKUP(B188,'R&amp;C_5.15.1'!$B$2:$G$453,2,FALSE)=C188,"","UPDATED"))</f>
        <v/>
      </c>
      <c r="J188" s="26" t="str">
        <f>IF(H188="NEW","NEW",IF(VLOOKUP(B188,'R&amp;C_5.15.1'!$B$2:$G$453,3,FALSE)=D188,"","UPDATED"))</f>
        <v/>
      </c>
      <c r="K188" s="26" t="str">
        <f>IF(H188="NEW","NEW",IF(VLOOKUP(B188,'R&amp;C_5.15.1'!$B$2:$G$453,4,FALSE)=E188,"","UPDATED"))</f>
        <v/>
      </c>
      <c r="L188" s="26" t="str">
        <f>IF(H188="NEW","NEW",IF(VLOOKUP(B188,'R&amp;C_5.15.1'!$B$2:$G$453,5,FALSE)=F188,"","UPDATED"))</f>
        <v/>
      </c>
      <c r="M188" s="26" t="str">
        <f>IF(H188="NEW","NEW",IF(VLOOKUP(B188,'R&amp;C_5.15.1'!$B$2:$G$453,6,FALSE)=G188,"","UPDATED"))</f>
        <v/>
      </c>
      <c r="N188" s="26" t="str">
        <f>IF(CONCATENATE(Table2[[#This Row],[Check 
Code]],Table2[[#This Row],[Check 
Funct.]],Table2[[#This Row],[Check 
Tech.]],Table2[[#This Row],[Check DROOLS]],Table2[[#This Row],[Check Domain]],Table2[[#This Row],[Check 
Tag]])="","",1)</f>
        <v/>
      </c>
    </row>
    <row r="189" spans="1:14" ht="89.25">
      <c r="A189" s="33" t="s">
        <v>858</v>
      </c>
      <c r="B189" s="28" t="s">
        <v>859</v>
      </c>
      <c r="C189" s="30" t="s">
        <v>860</v>
      </c>
      <c r="D189" s="30" t="s">
        <v>861</v>
      </c>
      <c r="E189" s="28" t="s">
        <v>131</v>
      </c>
      <c r="F189" s="28" t="s">
        <v>126</v>
      </c>
      <c r="G189" s="28" t="s">
        <v>444</v>
      </c>
      <c r="H189" s="26" t="str">
        <f>IFERROR(IF(VLOOKUP(B189,'R&amp;C_5.15.1'!$B$2:$G$453,1,FALSE)=B189,"",),"NEW")</f>
        <v/>
      </c>
      <c r="I189" s="26" t="str">
        <f>IF(H189="NEW","NEW",IF(VLOOKUP(B189,'R&amp;C_5.15.1'!$B$2:$G$453,2,FALSE)=C189,"","UPDATED"))</f>
        <v/>
      </c>
      <c r="J189" s="26" t="str">
        <f>IF(H189="NEW","NEW",IF(VLOOKUP(B189,'R&amp;C_5.15.1'!$B$2:$G$453,3,FALSE)=D189,"","UPDATED"))</f>
        <v/>
      </c>
      <c r="K189" s="26" t="str">
        <f>IF(H189="NEW","NEW",IF(VLOOKUP(B189,'R&amp;C_5.15.1'!$B$2:$G$453,4,FALSE)=E189,"","UPDATED"))</f>
        <v/>
      </c>
      <c r="L189" s="26" t="str">
        <f>IF(H189="NEW","NEW",IF(VLOOKUP(B189,'R&amp;C_5.15.1'!$B$2:$G$453,5,FALSE)=F189,"","UPDATED"))</f>
        <v/>
      </c>
      <c r="M189" s="26" t="str">
        <f>IF(H189="NEW","NEW",IF(VLOOKUP(B189,'R&amp;C_5.15.1'!$B$2:$G$453,6,FALSE)=G189,"","UPDATED"))</f>
        <v/>
      </c>
      <c r="N189" s="26" t="str">
        <f>IF(CONCATENATE(Table2[[#This Row],[Check 
Code]],Table2[[#This Row],[Check 
Funct.]],Table2[[#This Row],[Check 
Tech.]],Table2[[#This Row],[Check DROOLS]],Table2[[#This Row],[Check Domain]],Table2[[#This Row],[Check 
Tag]])="","",1)</f>
        <v/>
      </c>
    </row>
    <row r="190" spans="1:14" ht="140.25">
      <c r="A190" s="33" t="s">
        <v>862</v>
      </c>
      <c r="B190" s="31" t="s">
        <v>863</v>
      </c>
      <c r="C190" s="32" t="s">
        <v>864</v>
      </c>
      <c r="D190" s="32" t="s">
        <v>865</v>
      </c>
      <c r="E190" s="31" t="s">
        <v>131</v>
      </c>
      <c r="F190" s="31" t="s">
        <v>126</v>
      </c>
      <c r="G190" s="31" t="s">
        <v>866</v>
      </c>
      <c r="H190" s="26" t="str">
        <f>IFERROR(IF(VLOOKUP(B190,'R&amp;C_5.15.1'!$B$2:$G$453,1,FALSE)=B190,"",),"NEW")</f>
        <v/>
      </c>
      <c r="I190" s="26" t="str">
        <f>IF(H190="NEW","NEW",IF(VLOOKUP(B190,'R&amp;C_5.15.1'!$B$2:$G$453,2,FALSE)=C190,"","UPDATED"))</f>
        <v/>
      </c>
      <c r="J190" s="26" t="str">
        <f>IF(H190="NEW","NEW",IF(VLOOKUP(B190,'R&amp;C_5.15.1'!$B$2:$G$453,3,FALSE)=D190,"","UPDATED"))</f>
        <v/>
      </c>
      <c r="K190" s="26" t="str">
        <f>IF(H190="NEW","NEW",IF(VLOOKUP(B190,'R&amp;C_5.15.1'!$B$2:$G$453,4,FALSE)=E190,"","UPDATED"))</f>
        <v/>
      </c>
      <c r="L190" s="26" t="str">
        <f>IF(H190="NEW","NEW",IF(VLOOKUP(B190,'R&amp;C_5.15.1'!$B$2:$G$453,5,FALSE)=F190,"","UPDATED"))</f>
        <v/>
      </c>
      <c r="M190" s="26" t="str">
        <f>IF(H190="NEW","NEW",IF(VLOOKUP(B190,'R&amp;C_5.15.1'!$B$2:$G$453,6,FALSE)=G190,"","UPDATED"))</f>
        <v/>
      </c>
      <c r="N190" s="26" t="str">
        <f>IF(CONCATENATE(Table2[[#This Row],[Check 
Code]],Table2[[#This Row],[Check 
Funct.]],Table2[[#This Row],[Check 
Tech.]],Table2[[#This Row],[Check DROOLS]],Table2[[#This Row],[Check Domain]],Table2[[#This Row],[Check 
Tag]])="","",1)</f>
        <v/>
      </c>
    </row>
    <row r="191" spans="1:14" ht="51">
      <c r="A191" s="33" t="s">
        <v>867</v>
      </c>
      <c r="B191" s="28" t="s">
        <v>868</v>
      </c>
      <c r="C191" s="30" t="s">
        <v>869</v>
      </c>
      <c r="D191" s="30" t="s">
        <v>870</v>
      </c>
      <c r="E191" s="28" t="s">
        <v>131</v>
      </c>
      <c r="F191" s="28" t="s">
        <v>126</v>
      </c>
      <c r="G191" s="28" t="s">
        <v>657</v>
      </c>
      <c r="H191" s="26" t="str">
        <f>IFERROR(IF(VLOOKUP(B191,'R&amp;C_5.15.1'!$B$2:$G$453,1,FALSE)=B191,"",),"NEW")</f>
        <v/>
      </c>
      <c r="I191" s="26" t="str">
        <f>IF(H191="NEW","NEW",IF(VLOOKUP(B191,'R&amp;C_5.15.1'!$B$2:$G$453,2,FALSE)=C191,"","UPDATED"))</f>
        <v/>
      </c>
      <c r="J191" s="26" t="str">
        <f>IF(H191="NEW","NEW",IF(VLOOKUP(B191,'R&amp;C_5.15.1'!$B$2:$G$453,3,FALSE)=D191,"","UPDATED"))</f>
        <v/>
      </c>
      <c r="K191" s="26" t="str">
        <f>IF(H191="NEW","NEW",IF(VLOOKUP(B191,'R&amp;C_5.15.1'!$B$2:$G$453,4,FALSE)=E191,"","UPDATED"))</f>
        <v/>
      </c>
      <c r="L191" s="26" t="str">
        <f>IF(H191="NEW","NEW",IF(VLOOKUP(B191,'R&amp;C_5.15.1'!$B$2:$G$453,5,FALSE)=F191,"","UPDATED"))</f>
        <v/>
      </c>
      <c r="M191" s="26" t="str">
        <f>IF(H191="NEW","NEW",IF(VLOOKUP(B191,'R&amp;C_5.15.1'!$B$2:$G$453,6,FALSE)=G191,"","UPDATED"))</f>
        <v/>
      </c>
      <c r="N191" s="26" t="str">
        <f>IF(CONCATENATE(Table2[[#This Row],[Check 
Code]],Table2[[#This Row],[Check 
Funct.]],Table2[[#This Row],[Check 
Tech.]],Table2[[#This Row],[Check DROOLS]],Table2[[#This Row],[Check Domain]],Table2[[#This Row],[Check 
Tag]])="","",1)</f>
        <v/>
      </c>
    </row>
    <row r="192" spans="1:14" ht="89.25">
      <c r="A192" s="33" t="s">
        <v>871</v>
      </c>
      <c r="B192" s="31" t="s">
        <v>872</v>
      </c>
      <c r="C192" s="32" t="s">
        <v>873</v>
      </c>
      <c r="D192" s="32" t="s">
        <v>874</v>
      </c>
      <c r="E192" s="31" t="s">
        <v>131</v>
      </c>
      <c r="F192" s="31" t="s">
        <v>126</v>
      </c>
      <c r="G192" s="31" t="s">
        <v>136</v>
      </c>
      <c r="H192" s="26" t="str">
        <f>IFERROR(IF(VLOOKUP(B192,'R&amp;C_5.15.1'!$B$2:$G$453,1,FALSE)=B192,"",),"NEW")</f>
        <v/>
      </c>
      <c r="I192" s="26" t="str">
        <f>IF(H192="NEW","NEW",IF(VLOOKUP(B192,'R&amp;C_5.15.1'!$B$2:$G$453,2,FALSE)=C192,"","UPDATED"))</f>
        <v/>
      </c>
      <c r="J192" s="26" t="str">
        <f>IF(H192="NEW","NEW",IF(VLOOKUP(B192,'R&amp;C_5.15.1'!$B$2:$G$453,3,FALSE)=D192,"","UPDATED"))</f>
        <v/>
      </c>
      <c r="K192" s="26" t="str">
        <f>IF(H192="NEW","NEW",IF(VLOOKUP(B192,'R&amp;C_5.15.1'!$B$2:$G$453,4,FALSE)=E192,"","UPDATED"))</f>
        <v/>
      </c>
      <c r="L192" s="26" t="str">
        <f>IF(H192="NEW","NEW",IF(VLOOKUP(B192,'R&amp;C_5.15.1'!$B$2:$G$453,5,FALSE)=F192,"","UPDATED"))</f>
        <v/>
      </c>
      <c r="M192" s="26" t="str">
        <f>IF(H192="NEW","NEW",IF(VLOOKUP(B192,'R&amp;C_5.15.1'!$B$2:$G$453,6,FALSE)=G192,"","UPDATED"))</f>
        <v/>
      </c>
      <c r="N192" s="26" t="str">
        <f>IF(CONCATENATE(Table2[[#This Row],[Check 
Code]],Table2[[#This Row],[Check 
Funct.]],Table2[[#This Row],[Check 
Tech.]],Table2[[#This Row],[Check DROOLS]],Table2[[#This Row],[Check Domain]],Table2[[#This Row],[Check 
Tag]])="","",1)</f>
        <v/>
      </c>
    </row>
    <row r="193" spans="1:14" ht="114.75">
      <c r="A193" s="33" t="s">
        <v>875</v>
      </c>
      <c r="B193" s="28" t="s">
        <v>876</v>
      </c>
      <c r="C193" s="30" t="s">
        <v>877</v>
      </c>
      <c r="D193" s="30" t="s">
        <v>878</v>
      </c>
      <c r="E193" s="28" t="s">
        <v>131</v>
      </c>
      <c r="F193" s="28" t="s">
        <v>126</v>
      </c>
      <c r="G193" s="28" t="s">
        <v>879</v>
      </c>
      <c r="H193" s="26" t="str">
        <f>IFERROR(IF(VLOOKUP(B193,'R&amp;C_5.15.1'!$B$2:$G$453,1,FALSE)=B193,"",),"NEW")</f>
        <v/>
      </c>
      <c r="I193" s="26" t="str">
        <f>IF(H193="NEW","NEW",IF(VLOOKUP(B193,'R&amp;C_5.15.1'!$B$2:$G$453,2,FALSE)=C193,"","UPDATED"))</f>
        <v/>
      </c>
      <c r="J193" s="26" t="str">
        <f>IF(H193="NEW","NEW",IF(VLOOKUP(B193,'R&amp;C_5.15.1'!$B$2:$G$453,3,FALSE)=D193,"","UPDATED"))</f>
        <v/>
      </c>
      <c r="K193" s="26" t="str">
        <f>IF(H193="NEW","NEW",IF(VLOOKUP(B193,'R&amp;C_5.15.1'!$B$2:$G$453,4,FALSE)=E193,"","UPDATED"))</f>
        <v/>
      </c>
      <c r="L193" s="26" t="str">
        <f>IF(H193="NEW","NEW",IF(VLOOKUP(B193,'R&amp;C_5.15.1'!$B$2:$G$453,5,FALSE)=F193,"","UPDATED"))</f>
        <v/>
      </c>
      <c r="M193" s="26" t="str">
        <f>IF(H193="NEW","NEW",IF(VLOOKUP(B193,'R&amp;C_5.15.1'!$B$2:$G$453,6,FALSE)=G193,"","UPDATED"))</f>
        <v/>
      </c>
      <c r="N193" s="26" t="str">
        <f>IF(CONCATENATE(Table2[[#This Row],[Check 
Code]],Table2[[#This Row],[Check 
Funct.]],Table2[[#This Row],[Check 
Tech.]],Table2[[#This Row],[Check DROOLS]],Table2[[#This Row],[Check Domain]],Table2[[#This Row],[Check 
Tag]])="","",1)</f>
        <v/>
      </c>
    </row>
    <row r="194" spans="1:14" ht="140.25">
      <c r="A194" s="33" t="s">
        <v>880</v>
      </c>
      <c r="B194" s="31" t="s">
        <v>881</v>
      </c>
      <c r="C194" s="32" t="s">
        <v>882</v>
      </c>
      <c r="D194" s="32" t="s">
        <v>883</v>
      </c>
      <c r="E194" s="31" t="s">
        <v>131</v>
      </c>
      <c r="F194" s="31" t="s">
        <v>126</v>
      </c>
      <c r="G194" s="31" t="s">
        <v>884</v>
      </c>
      <c r="H194" s="26" t="str">
        <f>IFERROR(IF(VLOOKUP(B194,'R&amp;C_5.15.1'!$B$2:$G$453,1,FALSE)=B194,"",),"NEW")</f>
        <v/>
      </c>
      <c r="I194" s="26" t="str">
        <f>IF(H194="NEW","NEW",IF(VLOOKUP(B194,'R&amp;C_5.15.1'!$B$2:$G$453,2,FALSE)=C194,"","UPDATED"))</f>
        <v/>
      </c>
      <c r="J194" s="26" t="str">
        <f>IF(H194="NEW","NEW",IF(VLOOKUP(B194,'R&amp;C_5.15.1'!$B$2:$G$453,3,FALSE)=D194,"","UPDATED"))</f>
        <v/>
      </c>
      <c r="K194" s="26" t="str">
        <f>IF(H194="NEW","NEW",IF(VLOOKUP(B194,'R&amp;C_5.15.1'!$B$2:$G$453,4,FALSE)=E194,"","UPDATED"))</f>
        <v/>
      </c>
      <c r="L194" s="26" t="str">
        <f>IF(H194="NEW","NEW",IF(VLOOKUP(B194,'R&amp;C_5.15.1'!$B$2:$G$453,5,FALSE)=F194,"","UPDATED"))</f>
        <v/>
      </c>
      <c r="M194" s="26" t="str">
        <f>IF(H194="NEW","NEW",IF(VLOOKUP(B194,'R&amp;C_5.15.1'!$B$2:$G$453,6,FALSE)=G194,"","UPDATED"))</f>
        <v/>
      </c>
      <c r="N194" s="26" t="str">
        <f>IF(CONCATENATE(Table2[[#This Row],[Check 
Code]],Table2[[#This Row],[Check 
Funct.]],Table2[[#This Row],[Check 
Tech.]],Table2[[#This Row],[Check DROOLS]],Table2[[#This Row],[Check Domain]],Table2[[#This Row],[Check 
Tag]])="","",1)</f>
        <v/>
      </c>
    </row>
    <row r="195" spans="1:14" ht="51">
      <c r="A195" s="33" t="s">
        <v>885</v>
      </c>
      <c r="B195" s="28" t="s">
        <v>886</v>
      </c>
      <c r="C195" s="30" t="s">
        <v>887</v>
      </c>
      <c r="D195" s="30" t="s">
        <v>888</v>
      </c>
      <c r="E195" s="28" t="s">
        <v>131</v>
      </c>
      <c r="F195" s="28" t="s">
        <v>126</v>
      </c>
      <c r="G195" s="28" t="s">
        <v>230</v>
      </c>
      <c r="H195" s="26" t="str">
        <f>IFERROR(IF(VLOOKUP(B195,'R&amp;C_5.15.1'!$B$2:$G$453,1,FALSE)=B195,"",),"NEW")</f>
        <v/>
      </c>
      <c r="I195" s="26" t="str">
        <f>IF(H195="NEW","NEW",IF(VLOOKUP(B195,'R&amp;C_5.15.1'!$B$2:$G$453,2,FALSE)=C195,"","UPDATED"))</f>
        <v/>
      </c>
      <c r="J195" s="26" t="str">
        <f>IF(H195="NEW","NEW",IF(VLOOKUP(B195,'R&amp;C_5.15.1'!$B$2:$G$453,3,FALSE)=D195,"","UPDATED"))</f>
        <v/>
      </c>
      <c r="K195" s="26" t="str">
        <f>IF(H195="NEW","NEW",IF(VLOOKUP(B195,'R&amp;C_5.15.1'!$B$2:$G$453,4,FALSE)=E195,"","UPDATED"))</f>
        <v/>
      </c>
      <c r="L195" s="26" t="str">
        <f>IF(H195="NEW","NEW",IF(VLOOKUP(B195,'R&amp;C_5.15.1'!$B$2:$G$453,5,FALSE)=F195,"","UPDATED"))</f>
        <v/>
      </c>
      <c r="M195" s="26" t="str">
        <f>IF(H195="NEW","NEW",IF(VLOOKUP(B195,'R&amp;C_5.15.1'!$B$2:$G$453,6,FALSE)=G195,"","UPDATED"))</f>
        <v/>
      </c>
      <c r="N195" s="26" t="str">
        <f>IF(CONCATENATE(Table2[[#This Row],[Check 
Code]],Table2[[#This Row],[Check 
Funct.]],Table2[[#This Row],[Check 
Tech.]],Table2[[#This Row],[Check DROOLS]],Table2[[#This Row],[Check Domain]],Table2[[#This Row],[Check 
Tag]])="","",1)</f>
        <v/>
      </c>
    </row>
    <row r="196" spans="1:14" ht="114.75">
      <c r="A196" s="33" t="s">
        <v>889</v>
      </c>
      <c r="B196" s="31" t="s">
        <v>890</v>
      </c>
      <c r="C196" s="32" t="s">
        <v>891</v>
      </c>
      <c r="D196" s="32" t="s">
        <v>892</v>
      </c>
      <c r="E196" s="31" t="s">
        <v>131</v>
      </c>
      <c r="F196" s="31" t="s">
        <v>126</v>
      </c>
      <c r="G196" s="31" t="s">
        <v>387</v>
      </c>
      <c r="H196" s="26" t="str">
        <f>IFERROR(IF(VLOOKUP(B196,'R&amp;C_5.15.1'!$B$2:$G$453,1,FALSE)=B196,"",),"NEW")</f>
        <v/>
      </c>
      <c r="I196" s="26" t="str">
        <f>IF(H196="NEW","NEW",IF(VLOOKUP(B196,'R&amp;C_5.15.1'!$B$2:$G$453,2,FALSE)=C196,"","UPDATED"))</f>
        <v/>
      </c>
      <c r="J196" s="26" t="str">
        <f>IF(H196="NEW","NEW",IF(VLOOKUP(B196,'R&amp;C_5.15.1'!$B$2:$G$453,3,FALSE)=D196,"","UPDATED"))</f>
        <v/>
      </c>
      <c r="K196" s="26" t="str">
        <f>IF(H196="NEW","NEW",IF(VLOOKUP(B196,'R&amp;C_5.15.1'!$B$2:$G$453,4,FALSE)=E196,"","UPDATED"))</f>
        <v/>
      </c>
      <c r="L196" s="26" t="str">
        <f>IF(H196="NEW","NEW",IF(VLOOKUP(B196,'R&amp;C_5.15.1'!$B$2:$G$453,5,FALSE)=F196,"","UPDATED"))</f>
        <v/>
      </c>
      <c r="M196" s="26" t="str">
        <f>IF(H196="NEW","NEW",IF(VLOOKUP(B196,'R&amp;C_5.15.1'!$B$2:$G$453,6,FALSE)=G196,"","UPDATED"))</f>
        <v/>
      </c>
      <c r="N196" s="26" t="str">
        <f>IF(CONCATENATE(Table2[[#This Row],[Check 
Code]],Table2[[#This Row],[Check 
Funct.]],Table2[[#This Row],[Check 
Tech.]],Table2[[#This Row],[Check DROOLS]],Table2[[#This Row],[Check Domain]],Table2[[#This Row],[Check 
Tag]])="","",1)</f>
        <v/>
      </c>
    </row>
    <row r="197" spans="1:14" ht="242.25">
      <c r="A197" s="33" t="s">
        <v>893</v>
      </c>
      <c r="B197" s="28" t="s">
        <v>894</v>
      </c>
      <c r="C197" s="30" t="s">
        <v>895</v>
      </c>
      <c r="D197" s="30" t="s">
        <v>896</v>
      </c>
      <c r="E197" s="28" t="s">
        <v>131</v>
      </c>
      <c r="F197" s="28" t="s">
        <v>126</v>
      </c>
      <c r="G197" s="28" t="s">
        <v>761</v>
      </c>
      <c r="H197" s="26" t="str">
        <f>IFERROR(IF(VLOOKUP(B197,'R&amp;C_5.15.1'!$B$2:$G$453,1,FALSE)=B197,"",),"NEW")</f>
        <v/>
      </c>
      <c r="I197" s="26" t="str">
        <f>IF(H197="NEW","NEW",IF(VLOOKUP(B197,'R&amp;C_5.15.1'!$B$2:$G$453,2,FALSE)=C197,"","UPDATED"))</f>
        <v/>
      </c>
      <c r="J197" s="26" t="str">
        <f>IF(H197="NEW","NEW",IF(VLOOKUP(B197,'R&amp;C_5.15.1'!$B$2:$G$453,3,FALSE)=D197,"","UPDATED"))</f>
        <v/>
      </c>
      <c r="K197" s="26" t="str">
        <f>IF(H197="NEW","NEW",IF(VLOOKUP(B197,'R&amp;C_5.15.1'!$B$2:$G$453,4,FALSE)=E197,"","UPDATED"))</f>
        <v/>
      </c>
      <c r="L197" s="26" t="str">
        <f>IF(H197="NEW","NEW",IF(VLOOKUP(B197,'R&amp;C_5.15.1'!$B$2:$G$453,5,FALSE)=F197,"","UPDATED"))</f>
        <v/>
      </c>
      <c r="M197" s="26" t="str">
        <f>IF(H197="NEW","NEW",IF(VLOOKUP(B197,'R&amp;C_5.15.1'!$B$2:$G$453,6,FALSE)=G197,"","UPDATED"))</f>
        <v/>
      </c>
      <c r="N197" s="26" t="str">
        <f>IF(CONCATENATE(Table2[[#This Row],[Check 
Code]],Table2[[#This Row],[Check 
Funct.]],Table2[[#This Row],[Check 
Tech.]],Table2[[#This Row],[Check DROOLS]],Table2[[#This Row],[Check Domain]],Table2[[#This Row],[Check 
Tag]])="","",1)</f>
        <v/>
      </c>
    </row>
    <row r="198" spans="1:14" ht="191.25">
      <c r="A198" s="33" t="s">
        <v>897</v>
      </c>
      <c r="B198" s="31" t="s">
        <v>898</v>
      </c>
      <c r="C198" s="32" t="s">
        <v>899</v>
      </c>
      <c r="D198" s="32" t="s">
        <v>900</v>
      </c>
      <c r="E198" s="31" t="s">
        <v>131</v>
      </c>
      <c r="F198" s="31" t="s">
        <v>126</v>
      </c>
      <c r="G198" s="31" t="s">
        <v>901</v>
      </c>
      <c r="H198" s="26" t="str">
        <f>IFERROR(IF(VLOOKUP(B198,'R&amp;C_5.15.1'!$B$2:$G$453,1,FALSE)=B198,"",),"NEW")</f>
        <v/>
      </c>
      <c r="I198" s="26" t="str">
        <f>IF(H198="NEW","NEW",IF(VLOOKUP(B198,'R&amp;C_5.15.1'!$B$2:$G$453,2,FALSE)=C198,"","UPDATED"))</f>
        <v/>
      </c>
      <c r="J198" s="26" t="str">
        <f>IF(H198="NEW","NEW",IF(VLOOKUP(B198,'R&amp;C_5.15.1'!$B$2:$G$453,3,FALSE)=D198,"","UPDATED"))</f>
        <v/>
      </c>
      <c r="K198" s="26" t="str">
        <f>IF(H198="NEW","NEW",IF(VLOOKUP(B198,'R&amp;C_5.15.1'!$B$2:$G$453,4,FALSE)=E198,"","UPDATED"))</f>
        <v/>
      </c>
      <c r="L198" s="26" t="str">
        <f>IF(H198="NEW","NEW",IF(VLOOKUP(B198,'R&amp;C_5.15.1'!$B$2:$G$453,5,FALSE)=F198,"","UPDATED"))</f>
        <v/>
      </c>
      <c r="M198" s="26" t="str">
        <f>IF(H198="NEW","NEW",IF(VLOOKUP(B198,'R&amp;C_5.15.1'!$B$2:$G$453,6,FALSE)=G198,"","UPDATED"))</f>
        <v/>
      </c>
      <c r="N198" s="26" t="str">
        <f>IF(CONCATENATE(Table2[[#This Row],[Check 
Code]],Table2[[#This Row],[Check 
Funct.]],Table2[[#This Row],[Check 
Tech.]],Table2[[#This Row],[Check DROOLS]],Table2[[#This Row],[Check Domain]],Table2[[#This Row],[Check 
Tag]])="","",1)</f>
        <v/>
      </c>
    </row>
    <row r="199" spans="1:14" ht="114.75">
      <c r="A199" s="33" t="s">
        <v>902</v>
      </c>
      <c r="B199" s="28" t="s">
        <v>903</v>
      </c>
      <c r="C199" s="30" t="s">
        <v>904</v>
      </c>
      <c r="D199" s="30" t="s">
        <v>905</v>
      </c>
      <c r="E199" s="28" t="s">
        <v>131</v>
      </c>
      <c r="F199" s="28" t="s">
        <v>126</v>
      </c>
      <c r="G199" s="28" t="s">
        <v>657</v>
      </c>
      <c r="H199" s="26" t="str">
        <f>IFERROR(IF(VLOOKUP(B199,'R&amp;C_5.15.1'!$B$2:$G$453,1,FALSE)=B199,"",),"NEW")</f>
        <v/>
      </c>
      <c r="I199" s="26" t="str">
        <f>IF(H199="NEW","NEW",IF(VLOOKUP(B199,'R&amp;C_5.15.1'!$B$2:$G$453,2,FALSE)=C199,"","UPDATED"))</f>
        <v/>
      </c>
      <c r="J199" s="26" t="str">
        <f>IF(H199="NEW","NEW",IF(VLOOKUP(B199,'R&amp;C_5.15.1'!$B$2:$G$453,3,FALSE)=D199,"","UPDATED"))</f>
        <v/>
      </c>
      <c r="K199" s="26" t="str">
        <f>IF(H199="NEW","NEW",IF(VLOOKUP(B199,'R&amp;C_5.15.1'!$B$2:$G$453,4,FALSE)=E199,"","UPDATED"))</f>
        <v/>
      </c>
      <c r="L199" s="26" t="str">
        <f>IF(H199="NEW","NEW",IF(VLOOKUP(B199,'R&amp;C_5.15.1'!$B$2:$G$453,5,FALSE)=F199,"","UPDATED"))</f>
        <v/>
      </c>
      <c r="M199" s="26" t="str">
        <f>IF(H199="NEW","NEW",IF(VLOOKUP(B199,'R&amp;C_5.15.1'!$B$2:$G$453,6,FALSE)=G199,"","UPDATED"))</f>
        <v/>
      </c>
      <c r="N199" s="26" t="str">
        <f>IF(CONCATENATE(Table2[[#This Row],[Check 
Code]],Table2[[#This Row],[Check 
Funct.]],Table2[[#This Row],[Check 
Tech.]],Table2[[#This Row],[Check DROOLS]],Table2[[#This Row],[Check Domain]],Table2[[#This Row],[Check 
Tag]])="","",1)</f>
        <v/>
      </c>
    </row>
    <row r="200" spans="1:14" ht="114.75">
      <c r="A200" s="33" t="s">
        <v>906</v>
      </c>
      <c r="B200" s="31" t="s">
        <v>907</v>
      </c>
      <c r="C200" s="32" t="s">
        <v>908</v>
      </c>
      <c r="D200" s="32" t="s">
        <v>909</v>
      </c>
      <c r="E200" s="31" t="s">
        <v>131</v>
      </c>
      <c r="F200" s="31" t="s">
        <v>126</v>
      </c>
      <c r="G200" s="33" t="s">
        <v>662</v>
      </c>
      <c r="H200" s="26" t="str">
        <f>IFERROR(IF(VLOOKUP(B200,'R&amp;C_5.15.1'!$B$2:$G$453,1,FALSE)=B200,"",),"NEW")</f>
        <v/>
      </c>
      <c r="I200" s="26" t="str">
        <f>IF(H200="NEW","NEW",IF(VLOOKUP(B200,'R&amp;C_5.15.1'!$B$2:$G$453,2,FALSE)=C200,"","UPDATED"))</f>
        <v/>
      </c>
      <c r="J200" s="26" t="str">
        <f>IF(H200="NEW","NEW",IF(VLOOKUP(B200,'R&amp;C_5.15.1'!$B$2:$G$453,3,FALSE)=D200,"","UPDATED"))</f>
        <v/>
      </c>
      <c r="K200" s="26" t="str">
        <f>IF(H200="NEW","NEW",IF(VLOOKUP(B200,'R&amp;C_5.15.1'!$B$2:$G$453,4,FALSE)=E200,"","UPDATED"))</f>
        <v/>
      </c>
      <c r="L200" s="26" t="str">
        <f>IF(H200="NEW","NEW",IF(VLOOKUP(B200,'R&amp;C_5.15.1'!$B$2:$G$453,5,FALSE)=F200,"","UPDATED"))</f>
        <v/>
      </c>
      <c r="M200" s="26" t="str">
        <f>IF(H200="NEW","NEW",IF(VLOOKUP(B200,'R&amp;C_5.15.1'!$B$2:$G$453,6,FALSE)=G200,"","UPDATED"))</f>
        <v>UPDATED</v>
      </c>
      <c r="N200" s="26">
        <f>IF(CONCATENATE(Table2[[#This Row],[Check 
Code]],Table2[[#This Row],[Check 
Funct.]],Table2[[#This Row],[Check 
Tech.]],Table2[[#This Row],[Check DROOLS]],Table2[[#This Row],[Check Domain]],Table2[[#This Row],[Check 
Tag]])="","",1)</f>
        <v>1</v>
      </c>
    </row>
    <row r="201" spans="1:14" ht="178.5">
      <c r="A201" s="33" t="s">
        <v>910</v>
      </c>
      <c r="B201" s="28" t="s">
        <v>911</v>
      </c>
      <c r="C201" s="30" t="s">
        <v>912</v>
      </c>
      <c r="D201" s="30" t="s">
        <v>913</v>
      </c>
      <c r="E201" s="28" t="s">
        <v>131</v>
      </c>
      <c r="F201" s="28" t="s">
        <v>126</v>
      </c>
      <c r="G201" s="28" t="s">
        <v>914</v>
      </c>
      <c r="H201" s="26" t="str">
        <f>IFERROR(IF(VLOOKUP(B201,'R&amp;C_5.15.1'!$B$2:$G$453,1,FALSE)=B201,"",),"NEW")</f>
        <v/>
      </c>
      <c r="I201" s="26" t="str">
        <f>IF(H201="NEW","NEW",IF(VLOOKUP(B201,'R&amp;C_5.15.1'!$B$2:$G$453,2,FALSE)=C201,"","UPDATED"))</f>
        <v/>
      </c>
      <c r="J201" s="26" t="str">
        <f>IF(H201="NEW","NEW",IF(VLOOKUP(B201,'R&amp;C_5.15.1'!$B$2:$G$453,3,FALSE)=D201,"","UPDATED"))</f>
        <v/>
      </c>
      <c r="K201" s="26" t="str">
        <f>IF(H201="NEW","NEW",IF(VLOOKUP(B201,'R&amp;C_5.15.1'!$B$2:$G$453,4,FALSE)=E201,"","UPDATED"))</f>
        <v/>
      </c>
      <c r="L201" s="26" t="str">
        <f>IF(H201="NEW","NEW",IF(VLOOKUP(B201,'R&amp;C_5.15.1'!$B$2:$G$453,5,FALSE)=F201,"","UPDATED"))</f>
        <v/>
      </c>
      <c r="M201" s="26" t="str">
        <f>IF(H201="NEW","NEW",IF(VLOOKUP(B201,'R&amp;C_5.15.1'!$B$2:$G$453,6,FALSE)=G201,"","UPDATED"))</f>
        <v/>
      </c>
      <c r="N201" s="26" t="str">
        <f>IF(CONCATENATE(Table2[[#This Row],[Check 
Code]],Table2[[#This Row],[Check 
Funct.]],Table2[[#This Row],[Check 
Tech.]],Table2[[#This Row],[Check DROOLS]],Table2[[#This Row],[Check Domain]],Table2[[#This Row],[Check 
Tag]])="","",1)</f>
        <v/>
      </c>
    </row>
    <row r="202" spans="1:14" ht="38.25">
      <c r="A202" s="33" t="s">
        <v>915</v>
      </c>
      <c r="B202" s="31" t="s">
        <v>916</v>
      </c>
      <c r="C202" s="32" t="s">
        <v>917</v>
      </c>
      <c r="D202" s="32" t="s">
        <v>918</v>
      </c>
      <c r="E202" s="31" t="s">
        <v>131</v>
      </c>
      <c r="F202" s="31" t="s">
        <v>126</v>
      </c>
      <c r="G202" s="31" t="s">
        <v>919</v>
      </c>
      <c r="H202" s="26" t="str">
        <f>IFERROR(IF(VLOOKUP(B202,'R&amp;C_5.15.1'!$B$2:$G$453,1,FALSE)=B202,"",),"NEW")</f>
        <v/>
      </c>
      <c r="I202" s="26" t="str">
        <f>IF(H202="NEW","NEW",IF(VLOOKUP(B202,'R&amp;C_5.15.1'!$B$2:$G$453,2,FALSE)=C202,"","UPDATED"))</f>
        <v/>
      </c>
      <c r="J202" s="26" t="str">
        <f>IF(H202="NEW","NEW",IF(VLOOKUP(B202,'R&amp;C_5.15.1'!$B$2:$G$453,3,FALSE)=D202,"","UPDATED"))</f>
        <v/>
      </c>
      <c r="K202" s="26" t="str">
        <f>IF(H202="NEW","NEW",IF(VLOOKUP(B202,'R&amp;C_5.15.1'!$B$2:$G$453,4,FALSE)=E202,"","UPDATED"))</f>
        <v/>
      </c>
      <c r="L202" s="26" t="str">
        <f>IF(H202="NEW","NEW",IF(VLOOKUP(B202,'R&amp;C_5.15.1'!$B$2:$G$453,5,FALSE)=F202,"","UPDATED"))</f>
        <v/>
      </c>
      <c r="M202" s="26" t="str">
        <f>IF(H202="NEW","NEW",IF(VLOOKUP(B202,'R&amp;C_5.15.1'!$B$2:$G$453,6,FALSE)=G202,"","UPDATED"))</f>
        <v/>
      </c>
      <c r="N202" s="26" t="str">
        <f>IF(CONCATENATE(Table2[[#This Row],[Check 
Code]],Table2[[#This Row],[Check 
Funct.]],Table2[[#This Row],[Check 
Tech.]],Table2[[#This Row],[Check DROOLS]],Table2[[#This Row],[Check Domain]],Table2[[#This Row],[Check 
Tag]])="","",1)</f>
        <v/>
      </c>
    </row>
    <row r="203" spans="1:14" ht="140.25">
      <c r="A203" s="33" t="s">
        <v>920</v>
      </c>
      <c r="B203" s="28" t="s">
        <v>921</v>
      </c>
      <c r="C203" s="30" t="s">
        <v>922</v>
      </c>
      <c r="D203" s="30" t="s">
        <v>923</v>
      </c>
      <c r="E203" s="28" t="s">
        <v>131</v>
      </c>
      <c r="F203" s="28" t="s">
        <v>126</v>
      </c>
      <c r="G203" s="28" t="s">
        <v>924</v>
      </c>
      <c r="H203" s="26" t="str">
        <f>IFERROR(IF(VLOOKUP(B203,'R&amp;C_5.15.1'!$B$2:$G$453,1,FALSE)=B203,"",),"NEW")</f>
        <v/>
      </c>
      <c r="I203" s="26" t="str">
        <f>IF(H203="NEW","NEW",IF(VLOOKUP(B203,'R&amp;C_5.15.1'!$B$2:$G$453,2,FALSE)=C203,"","UPDATED"))</f>
        <v/>
      </c>
      <c r="J203" s="26" t="str">
        <f>IF(H203="NEW","NEW",IF(VLOOKUP(B203,'R&amp;C_5.15.1'!$B$2:$G$453,3,FALSE)=D203,"","UPDATED"))</f>
        <v/>
      </c>
      <c r="K203" s="26" t="str">
        <f>IF(H203="NEW","NEW",IF(VLOOKUP(B203,'R&amp;C_5.15.1'!$B$2:$G$453,4,FALSE)=E203,"","UPDATED"))</f>
        <v/>
      </c>
      <c r="L203" s="26" t="str">
        <f>IF(H203="NEW","NEW",IF(VLOOKUP(B203,'R&amp;C_5.15.1'!$B$2:$G$453,5,FALSE)=F203,"","UPDATED"))</f>
        <v/>
      </c>
      <c r="M203" s="26" t="str">
        <f>IF(H203="NEW","NEW",IF(VLOOKUP(B203,'R&amp;C_5.15.1'!$B$2:$G$453,6,FALSE)=G203,"","UPDATED"))</f>
        <v/>
      </c>
      <c r="N203" s="26" t="str">
        <f>IF(CONCATENATE(Table2[[#This Row],[Check 
Code]],Table2[[#This Row],[Check 
Funct.]],Table2[[#This Row],[Check 
Tech.]],Table2[[#This Row],[Check DROOLS]],Table2[[#This Row],[Check Domain]],Table2[[#This Row],[Check 
Tag]])="","",1)</f>
        <v/>
      </c>
    </row>
    <row r="204" spans="1:14" ht="216.75">
      <c r="A204" s="33" t="s">
        <v>925</v>
      </c>
      <c r="B204" s="31" t="s">
        <v>926</v>
      </c>
      <c r="C204" s="32" t="s">
        <v>927</v>
      </c>
      <c r="D204" s="32" t="s">
        <v>928</v>
      </c>
      <c r="E204" s="31" t="s">
        <v>131</v>
      </c>
      <c r="F204" s="31" t="s">
        <v>126</v>
      </c>
      <c r="G204" s="31" t="s">
        <v>924</v>
      </c>
      <c r="H204" s="26" t="str">
        <f>IFERROR(IF(VLOOKUP(B204,'R&amp;C_5.15.1'!$B$2:$G$453,1,FALSE)=B204,"",),"NEW")</f>
        <v/>
      </c>
      <c r="I204" s="26" t="str">
        <f>IF(H204="NEW","NEW",IF(VLOOKUP(B204,'R&amp;C_5.15.1'!$B$2:$G$453,2,FALSE)=C204,"","UPDATED"))</f>
        <v/>
      </c>
      <c r="J204" s="26" t="str">
        <f>IF(H204="NEW","NEW",IF(VLOOKUP(B204,'R&amp;C_5.15.1'!$B$2:$G$453,3,FALSE)=D204,"","UPDATED"))</f>
        <v/>
      </c>
      <c r="K204" s="26" t="str">
        <f>IF(H204="NEW","NEW",IF(VLOOKUP(B204,'R&amp;C_5.15.1'!$B$2:$G$453,4,FALSE)=E204,"","UPDATED"))</f>
        <v/>
      </c>
      <c r="L204" s="26" t="str">
        <f>IF(H204="NEW","NEW",IF(VLOOKUP(B204,'R&amp;C_5.15.1'!$B$2:$G$453,5,FALSE)=F204,"","UPDATED"))</f>
        <v/>
      </c>
      <c r="M204" s="26" t="str">
        <f>IF(H204="NEW","NEW",IF(VLOOKUP(B204,'R&amp;C_5.15.1'!$B$2:$G$453,6,FALSE)=G204,"","UPDATED"))</f>
        <v/>
      </c>
      <c r="N204" s="26" t="str">
        <f>IF(CONCATENATE(Table2[[#This Row],[Check 
Code]],Table2[[#This Row],[Check 
Funct.]],Table2[[#This Row],[Check 
Tech.]],Table2[[#This Row],[Check DROOLS]],Table2[[#This Row],[Check Domain]],Table2[[#This Row],[Check 
Tag]])="","",1)</f>
        <v/>
      </c>
    </row>
    <row r="205" spans="1:14" ht="76.5">
      <c r="A205" s="33" t="s">
        <v>929</v>
      </c>
      <c r="B205" s="28" t="s">
        <v>930</v>
      </c>
      <c r="C205" s="30" t="s">
        <v>931</v>
      </c>
      <c r="D205" s="30" t="s">
        <v>932</v>
      </c>
      <c r="E205" s="28" t="s">
        <v>131</v>
      </c>
      <c r="F205" s="28" t="s">
        <v>126</v>
      </c>
      <c r="G205" s="33" t="s">
        <v>933</v>
      </c>
      <c r="H205" s="26" t="str">
        <f>IFERROR(IF(VLOOKUP(B205,'R&amp;C_5.15.1'!$B$2:$G$453,1,FALSE)=B205,"",),"NEW")</f>
        <v/>
      </c>
      <c r="I205" s="26" t="str">
        <f>IF(H205="NEW","NEW",IF(VLOOKUP(B205,'R&amp;C_5.15.1'!$B$2:$G$453,2,FALSE)=C205,"","UPDATED"))</f>
        <v/>
      </c>
      <c r="J205" s="26" t="str">
        <f>IF(H205="NEW","NEW",IF(VLOOKUP(B205,'R&amp;C_5.15.1'!$B$2:$G$453,3,FALSE)=D205,"","UPDATED"))</f>
        <v/>
      </c>
      <c r="K205" s="26" t="str">
        <f>IF(H205="NEW","NEW",IF(VLOOKUP(B205,'R&amp;C_5.15.1'!$B$2:$G$453,4,FALSE)=E205,"","UPDATED"))</f>
        <v/>
      </c>
      <c r="L205" s="26" t="str">
        <f>IF(H205="NEW","NEW",IF(VLOOKUP(B205,'R&amp;C_5.15.1'!$B$2:$G$453,5,FALSE)=F205,"","UPDATED"))</f>
        <v/>
      </c>
      <c r="M205" s="26" t="str">
        <f>IF(H205="NEW","NEW",IF(VLOOKUP(B205,'R&amp;C_5.15.1'!$B$2:$G$453,6,FALSE)=G205,"","UPDATED"))</f>
        <v>UPDATED</v>
      </c>
      <c r="N205" s="26">
        <f>IF(CONCATENATE(Table2[[#This Row],[Check 
Code]],Table2[[#This Row],[Check 
Funct.]],Table2[[#This Row],[Check 
Tech.]],Table2[[#This Row],[Check DROOLS]],Table2[[#This Row],[Check Domain]],Table2[[#This Row],[Check 
Tag]])="","",1)</f>
        <v>1</v>
      </c>
    </row>
    <row r="206" spans="1:14" ht="38.25">
      <c r="A206" s="33" t="s">
        <v>934</v>
      </c>
      <c r="B206" s="31" t="s">
        <v>935</v>
      </c>
      <c r="C206" s="32" t="s">
        <v>936</v>
      </c>
      <c r="D206" s="32" t="s">
        <v>937</v>
      </c>
      <c r="E206" s="31" t="s">
        <v>131</v>
      </c>
      <c r="F206" s="31" t="s">
        <v>126</v>
      </c>
      <c r="G206" s="31" t="s">
        <v>136</v>
      </c>
      <c r="H206" s="26" t="str">
        <f>IFERROR(IF(VLOOKUP(B206,'R&amp;C_5.15.1'!$B$2:$G$453,1,FALSE)=B206,"",),"NEW")</f>
        <v/>
      </c>
      <c r="I206" s="26" t="str">
        <f>IF(H206="NEW","NEW",IF(VLOOKUP(B206,'R&amp;C_5.15.1'!$B$2:$G$453,2,FALSE)=C206,"","UPDATED"))</f>
        <v/>
      </c>
      <c r="J206" s="26" t="str">
        <f>IF(H206="NEW","NEW",IF(VLOOKUP(B206,'R&amp;C_5.15.1'!$B$2:$G$453,3,FALSE)=D206,"","UPDATED"))</f>
        <v/>
      </c>
      <c r="K206" s="26" t="str">
        <f>IF(H206="NEW","NEW",IF(VLOOKUP(B206,'R&amp;C_5.15.1'!$B$2:$G$453,4,FALSE)=E206,"","UPDATED"))</f>
        <v/>
      </c>
      <c r="L206" s="26" t="str">
        <f>IF(H206="NEW","NEW",IF(VLOOKUP(B206,'R&amp;C_5.15.1'!$B$2:$G$453,5,FALSE)=F206,"","UPDATED"))</f>
        <v/>
      </c>
      <c r="M206" s="26" t="str">
        <f>IF(H206="NEW","NEW",IF(VLOOKUP(B206,'R&amp;C_5.15.1'!$B$2:$G$453,6,FALSE)=G206,"","UPDATED"))</f>
        <v/>
      </c>
      <c r="N206" s="26" t="str">
        <f>IF(CONCATENATE(Table2[[#This Row],[Check 
Code]],Table2[[#This Row],[Check 
Funct.]],Table2[[#This Row],[Check 
Tech.]],Table2[[#This Row],[Check DROOLS]],Table2[[#This Row],[Check Domain]],Table2[[#This Row],[Check 
Tag]])="","",1)</f>
        <v/>
      </c>
    </row>
    <row r="207" spans="1:14" ht="38.25">
      <c r="A207" s="33" t="s">
        <v>938</v>
      </c>
      <c r="B207" s="28" t="s">
        <v>939</v>
      </c>
      <c r="C207" s="30" t="s">
        <v>940</v>
      </c>
      <c r="D207" s="30" t="s">
        <v>941</v>
      </c>
      <c r="E207" s="28" t="s">
        <v>131</v>
      </c>
      <c r="F207" s="28" t="s">
        <v>126</v>
      </c>
      <c r="G207" s="28" t="s">
        <v>504</v>
      </c>
      <c r="H207" s="26" t="str">
        <f>IFERROR(IF(VLOOKUP(B207,'R&amp;C_5.15.1'!$B$2:$G$453,1,FALSE)=B207,"",),"NEW")</f>
        <v/>
      </c>
      <c r="I207" s="26" t="str">
        <f>IF(H207="NEW","NEW",IF(VLOOKUP(B207,'R&amp;C_5.15.1'!$B$2:$G$453,2,FALSE)=C207,"","UPDATED"))</f>
        <v/>
      </c>
      <c r="J207" s="26" t="str">
        <f>IF(H207="NEW","NEW",IF(VLOOKUP(B207,'R&amp;C_5.15.1'!$B$2:$G$453,3,FALSE)=D207,"","UPDATED"))</f>
        <v/>
      </c>
      <c r="K207" s="26" t="str">
        <f>IF(H207="NEW","NEW",IF(VLOOKUP(B207,'R&amp;C_5.15.1'!$B$2:$G$453,4,FALSE)=E207,"","UPDATED"))</f>
        <v/>
      </c>
      <c r="L207" s="26" t="str">
        <f>IF(H207="NEW","NEW",IF(VLOOKUP(B207,'R&amp;C_5.15.1'!$B$2:$G$453,5,FALSE)=F207,"","UPDATED"))</f>
        <v/>
      </c>
      <c r="M207" s="26" t="str">
        <f>IF(H207="NEW","NEW",IF(VLOOKUP(B207,'R&amp;C_5.15.1'!$B$2:$G$453,6,FALSE)=G207,"","UPDATED"))</f>
        <v/>
      </c>
      <c r="N207" s="26" t="str">
        <f>IF(CONCATENATE(Table2[[#This Row],[Check 
Code]],Table2[[#This Row],[Check 
Funct.]],Table2[[#This Row],[Check 
Tech.]],Table2[[#This Row],[Check DROOLS]],Table2[[#This Row],[Check Domain]],Table2[[#This Row],[Check 
Tag]])="","",1)</f>
        <v/>
      </c>
    </row>
    <row r="208" spans="1:14" ht="178.5">
      <c r="A208" s="33" t="s">
        <v>942</v>
      </c>
      <c r="B208" s="31" t="s">
        <v>943</v>
      </c>
      <c r="C208" s="32" t="s">
        <v>944</v>
      </c>
      <c r="D208" s="32" t="s">
        <v>945</v>
      </c>
      <c r="E208" s="31" t="s">
        <v>131</v>
      </c>
      <c r="F208" s="31" t="s">
        <v>126</v>
      </c>
      <c r="G208" s="31" t="s">
        <v>946</v>
      </c>
      <c r="H208" s="26" t="str">
        <f>IFERROR(IF(VLOOKUP(B208,'R&amp;C_5.15.1'!$B$2:$G$453,1,FALSE)=B208,"",),"NEW")</f>
        <v/>
      </c>
      <c r="I208" s="26" t="str">
        <f>IF(H208="NEW","NEW",IF(VLOOKUP(B208,'R&amp;C_5.15.1'!$B$2:$G$453,2,FALSE)=C208,"","UPDATED"))</f>
        <v/>
      </c>
      <c r="J208" s="26" t="str">
        <f>IF(H208="NEW","NEW",IF(VLOOKUP(B208,'R&amp;C_5.15.1'!$B$2:$G$453,3,FALSE)=D208,"","UPDATED"))</f>
        <v/>
      </c>
      <c r="K208" s="26" t="str">
        <f>IF(H208="NEW","NEW",IF(VLOOKUP(B208,'R&amp;C_5.15.1'!$B$2:$G$453,4,FALSE)=E208,"","UPDATED"))</f>
        <v/>
      </c>
      <c r="L208" s="26" t="str">
        <f>IF(H208="NEW","NEW",IF(VLOOKUP(B208,'R&amp;C_5.15.1'!$B$2:$G$453,5,FALSE)=F208,"","UPDATED"))</f>
        <v/>
      </c>
      <c r="M208" s="26" t="str">
        <f>IF(H208="NEW","NEW",IF(VLOOKUP(B208,'R&amp;C_5.15.1'!$B$2:$G$453,6,FALSE)=G208,"","UPDATED"))</f>
        <v/>
      </c>
      <c r="N208" s="26" t="str">
        <f>IF(CONCATENATE(Table2[[#This Row],[Check 
Code]],Table2[[#This Row],[Check 
Funct.]],Table2[[#This Row],[Check 
Tech.]],Table2[[#This Row],[Check DROOLS]],Table2[[#This Row],[Check Domain]],Table2[[#This Row],[Check 
Tag]])="","",1)</f>
        <v/>
      </c>
    </row>
    <row r="209" spans="1:14" ht="89.25">
      <c r="A209" s="33" t="s">
        <v>947</v>
      </c>
      <c r="B209" s="28" t="s">
        <v>948</v>
      </c>
      <c r="C209" s="30" t="s">
        <v>949</v>
      </c>
      <c r="D209" s="30" t="s">
        <v>950</v>
      </c>
      <c r="E209" s="28" t="s">
        <v>131</v>
      </c>
      <c r="F209" s="28" t="s">
        <v>126</v>
      </c>
      <c r="G209" s="28" t="s">
        <v>429</v>
      </c>
      <c r="H209" s="26" t="str">
        <f>IFERROR(IF(VLOOKUP(B209,'R&amp;C_5.15.1'!$B$2:$G$453,1,FALSE)=B209,"",),"NEW")</f>
        <v/>
      </c>
      <c r="I209" s="26" t="str">
        <f>IF(H209="NEW","NEW",IF(VLOOKUP(B209,'R&amp;C_5.15.1'!$B$2:$G$453,2,FALSE)=C209,"","UPDATED"))</f>
        <v/>
      </c>
      <c r="J209" s="26" t="str">
        <f>IF(H209="NEW","NEW",IF(VLOOKUP(B209,'R&amp;C_5.15.1'!$B$2:$G$453,3,FALSE)=D209,"","UPDATED"))</f>
        <v/>
      </c>
      <c r="K209" s="26" t="str">
        <f>IF(H209="NEW","NEW",IF(VLOOKUP(B209,'R&amp;C_5.15.1'!$B$2:$G$453,4,FALSE)=E209,"","UPDATED"))</f>
        <v/>
      </c>
      <c r="L209" s="26" t="str">
        <f>IF(H209="NEW","NEW",IF(VLOOKUP(B209,'R&amp;C_5.15.1'!$B$2:$G$453,5,FALSE)=F209,"","UPDATED"))</f>
        <v/>
      </c>
      <c r="M209" s="26" t="str">
        <f>IF(H209="NEW","NEW",IF(VLOOKUP(B209,'R&amp;C_5.15.1'!$B$2:$G$453,6,FALSE)=G209,"","UPDATED"))</f>
        <v/>
      </c>
      <c r="N209" s="26" t="str">
        <f>IF(CONCATENATE(Table2[[#This Row],[Check 
Code]],Table2[[#This Row],[Check 
Funct.]],Table2[[#This Row],[Check 
Tech.]],Table2[[#This Row],[Check DROOLS]],Table2[[#This Row],[Check Domain]],Table2[[#This Row],[Check 
Tag]])="","",1)</f>
        <v/>
      </c>
    </row>
    <row r="210" spans="1:14" ht="153">
      <c r="A210" s="33" t="s">
        <v>951</v>
      </c>
      <c r="B210" s="31" t="s">
        <v>952</v>
      </c>
      <c r="C210" s="29" t="s">
        <v>953</v>
      </c>
      <c r="D210" s="29" t="s">
        <v>954</v>
      </c>
      <c r="E210" s="31" t="s">
        <v>131</v>
      </c>
      <c r="F210" s="31" t="s">
        <v>126</v>
      </c>
      <c r="G210" s="31" t="s">
        <v>449</v>
      </c>
      <c r="H210" s="26" t="str">
        <f>IFERROR(IF(VLOOKUP(B210,'R&amp;C_5.15.1'!$B$2:$G$453,1,FALSE)=B210,"",),"NEW")</f>
        <v/>
      </c>
      <c r="I210" s="26" t="str">
        <f>IF(H210="NEW","NEW",IF(VLOOKUP(B210,'R&amp;C_5.15.1'!$B$2:$G$453,2,FALSE)=C210,"","UPDATED"))</f>
        <v>UPDATED</v>
      </c>
      <c r="J210" s="26" t="str">
        <f>IF(H210="NEW","NEW",IF(VLOOKUP(B210,'R&amp;C_5.15.1'!$B$2:$G$453,3,FALSE)=D210,"","UPDATED"))</f>
        <v>UPDATED</v>
      </c>
      <c r="K210" s="26" t="str">
        <f>IF(H210="NEW","NEW",IF(VLOOKUP(B210,'R&amp;C_5.15.1'!$B$2:$G$453,4,FALSE)=E210,"","UPDATED"))</f>
        <v/>
      </c>
      <c r="L210" s="26" t="str">
        <f>IF(H210="NEW","NEW",IF(VLOOKUP(B210,'R&amp;C_5.15.1'!$B$2:$G$453,5,FALSE)=F210,"","UPDATED"))</f>
        <v/>
      </c>
      <c r="M210" s="26" t="str">
        <f>IF(H210="NEW","NEW",IF(VLOOKUP(B210,'R&amp;C_5.15.1'!$B$2:$G$453,6,FALSE)=G210,"","UPDATED"))</f>
        <v/>
      </c>
      <c r="N210" s="26">
        <f>IF(CONCATENATE(Table2[[#This Row],[Check 
Code]],Table2[[#This Row],[Check 
Funct.]],Table2[[#This Row],[Check 
Tech.]],Table2[[#This Row],[Check DROOLS]],Table2[[#This Row],[Check Domain]],Table2[[#This Row],[Check 
Tag]])="","",1)</f>
        <v>1</v>
      </c>
    </row>
    <row r="211" spans="1:14" ht="114.75">
      <c r="A211" s="33" t="s">
        <v>955</v>
      </c>
      <c r="B211" s="28" t="s">
        <v>956</v>
      </c>
      <c r="C211" s="30" t="s">
        <v>957</v>
      </c>
      <c r="D211" s="30" t="s">
        <v>958</v>
      </c>
      <c r="E211" s="28" t="s">
        <v>131</v>
      </c>
      <c r="F211" s="28" t="s">
        <v>126</v>
      </c>
      <c r="G211" s="28" t="s">
        <v>82</v>
      </c>
      <c r="H211" s="26" t="str">
        <f>IFERROR(IF(VLOOKUP(B211,'R&amp;C_5.15.1'!$B$2:$G$453,1,FALSE)=B211,"",),"NEW")</f>
        <v/>
      </c>
      <c r="I211" s="26" t="str">
        <f>IF(H211="NEW","NEW",IF(VLOOKUP(B211,'R&amp;C_5.15.1'!$B$2:$G$453,2,FALSE)=C211,"","UPDATED"))</f>
        <v/>
      </c>
      <c r="J211" s="26" t="str">
        <f>IF(H211="NEW","NEW",IF(VLOOKUP(B211,'R&amp;C_5.15.1'!$B$2:$G$453,3,FALSE)=D211,"","UPDATED"))</f>
        <v/>
      </c>
      <c r="K211" s="26" t="str">
        <f>IF(H211="NEW","NEW",IF(VLOOKUP(B211,'R&amp;C_5.15.1'!$B$2:$G$453,4,FALSE)=E211,"","UPDATED"))</f>
        <v/>
      </c>
      <c r="L211" s="26" t="str">
        <f>IF(H211="NEW","NEW",IF(VLOOKUP(B211,'R&amp;C_5.15.1'!$B$2:$G$453,5,FALSE)=F211,"","UPDATED"))</f>
        <v/>
      </c>
      <c r="M211" s="26" t="str">
        <f>IF(H211="NEW","NEW",IF(VLOOKUP(B211,'R&amp;C_5.15.1'!$B$2:$G$453,6,FALSE)=G211,"","UPDATED"))</f>
        <v/>
      </c>
      <c r="N211" s="26" t="str">
        <f>IF(CONCATENATE(Table2[[#This Row],[Check 
Code]],Table2[[#This Row],[Check 
Funct.]],Table2[[#This Row],[Check 
Tech.]],Table2[[#This Row],[Check DROOLS]],Table2[[#This Row],[Check Domain]],Table2[[#This Row],[Check 
Tag]])="","",1)</f>
        <v/>
      </c>
    </row>
    <row r="212" spans="1:14" ht="38.25">
      <c r="A212" s="33" t="s">
        <v>959</v>
      </c>
      <c r="B212" s="31" t="s">
        <v>960</v>
      </c>
      <c r="C212" s="32" t="s">
        <v>43</v>
      </c>
      <c r="D212" s="32" t="s">
        <v>961</v>
      </c>
      <c r="E212" s="31" t="s">
        <v>131</v>
      </c>
      <c r="F212" s="31" t="s">
        <v>126</v>
      </c>
      <c r="G212" s="33" t="s">
        <v>153</v>
      </c>
      <c r="H212" s="26" t="str">
        <f>IFERROR(IF(VLOOKUP(B212,'R&amp;C_5.15.1'!$B$2:$G$453,1,FALSE)=B212,"",),"NEW")</f>
        <v/>
      </c>
      <c r="I212" s="26" t="str">
        <f>IF(H212="NEW","NEW",IF(VLOOKUP(B212,'R&amp;C_5.15.1'!$B$2:$G$453,2,FALSE)=C212,"","UPDATED"))</f>
        <v/>
      </c>
      <c r="J212" s="26" t="str">
        <f>IF(H212="NEW","NEW",IF(VLOOKUP(B212,'R&amp;C_5.15.1'!$B$2:$G$453,3,FALSE)=D212,"","UPDATED"))</f>
        <v/>
      </c>
      <c r="K212" s="26" t="str">
        <f>IF(H212="NEW","NEW",IF(VLOOKUP(B212,'R&amp;C_5.15.1'!$B$2:$G$453,4,FALSE)=E212,"","UPDATED"))</f>
        <v/>
      </c>
      <c r="L212" s="26" t="str">
        <f>IF(H212="NEW","NEW",IF(VLOOKUP(B212,'R&amp;C_5.15.1'!$B$2:$G$453,5,FALSE)=F212,"","UPDATED"))</f>
        <v/>
      </c>
      <c r="M212" s="26" t="str">
        <f>IF(H212="NEW","NEW",IF(VLOOKUP(B212,'R&amp;C_5.15.1'!$B$2:$G$453,6,FALSE)=G212,"","UPDATED"))</f>
        <v>UPDATED</v>
      </c>
      <c r="N212" s="26">
        <f>IF(CONCATENATE(Table2[[#This Row],[Check 
Code]],Table2[[#This Row],[Check 
Funct.]],Table2[[#This Row],[Check 
Tech.]],Table2[[#This Row],[Check DROOLS]],Table2[[#This Row],[Check Domain]],Table2[[#This Row],[Check 
Tag]])="","",1)</f>
        <v>1</v>
      </c>
    </row>
    <row r="213" spans="1:14" ht="127.5">
      <c r="A213" s="33" t="s">
        <v>962</v>
      </c>
      <c r="B213" s="28" t="s">
        <v>963</v>
      </c>
      <c r="C213" s="30" t="s">
        <v>43</v>
      </c>
      <c r="D213" s="30" t="s">
        <v>964</v>
      </c>
      <c r="E213" s="28" t="s">
        <v>131</v>
      </c>
      <c r="F213" s="28" t="s">
        <v>126</v>
      </c>
      <c r="G213" s="28" t="s">
        <v>965</v>
      </c>
      <c r="H213" s="26" t="str">
        <f>IFERROR(IF(VLOOKUP(B213,'R&amp;C_5.15.1'!$B$2:$G$453,1,FALSE)=B213,"",),"NEW")</f>
        <v/>
      </c>
      <c r="I213" s="26" t="str">
        <f>IF(H213="NEW","NEW",IF(VLOOKUP(B213,'R&amp;C_5.15.1'!$B$2:$G$453,2,FALSE)=C213,"","UPDATED"))</f>
        <v/>
      </c>
      <c r="J213" s="26" t="str">
        <f>IF(H213="NEW","NEW",IF(VLOOKUP(B213,'R&amp;C_5.15.1'!$B$2:$G$453,3,FALSE)=D213,"","UPDATED"))</f>
        <v/>
      </c>
      <c r="K213" s="26" t="str">
        <f>IF(H213="NEW","NEW",IF(VLOOKUP(B213,'R&amp;C_5.15.1'!$B$2:$G$453,4,FALSE)=E213,"","UPDATED"))</f>
        <v/>
      </c>
      <c r="L213" s="26" t="str">
        <f>IF(H213="NEW","NEW",IF(VLOOKUP(B213,'R&amp;C_5.15.1'!$B$2:$G$453,5,FALSE)=F213,"","UPDATED"))</f>
        <v/>
      </c>
      <c r="M213" s="26" t="str">
        <f>IF(H213="NEW","NEW",IF(VLOOKUP(B213,'R&amp;C_5.15.1'!$B$2:$G$453,6,FALSE)=G213,"","UPDATED"))</f>
        <v/>
      </c>
      <c r="N213" s="26" t="str">
        <f>IF(CONCATENATE(Table2[[#This Row],[Check 
Code]],Table2[[#This Row],[Check 
Funct.]],Table2[[#This Row],[Check 
Tech.]],Table2[[#This Row],[Check DROOLS]],Table2[[#This Row],[Check Domain]],Table2[[#This Row],[Check 
Tag]])="","",1)</f>
        <v/>
      </c>
    </row>
    <row r="214" spans="1:14" ht="76.5">
      <c r="A214" s="33" t="s">
        <v>966</v>
      </c>
      <c r="B214" s="31" t="s">
        <v>967</v>
      </c>
      <c r="C214" s="32" t="s">
        <v>43</v>
      </c>
      <c r="D214" s="32" t="s">
        <v>968</v>
      </c>
      <c r="E214" s="31" t="s">
        <v>131</v>
      </c>
      <c r="F214" s="31" t="s">
        <v>126</v>
      </c>
      <c r="G214" s="31" t="s">
        <v>969</v>
      </c>
      <c r="H214" s="26" t="str">
        <f>IFERROR(IF(VLOOKUP(B214,'R&amp;C_5.15.1'!$B$2:$G$453,1,FALSE)=B214,"",),"NEW")</f>
        <v/>
      </c>
      <c r="I214" s="26" t="str">
        <f>IF(H214="NEW","NEW",IF(VLOOKUP(B214,'R&amp;C_5.15.1'!$B$2:$G$453,2,FALSE)=C214,"","UPDATED"))</f>
        <v/>
      </c>
      <c r="J214" s="26" t="str">
        <f>IF(H214="NEW","NEW",IF(VLOOKUP(B214,'R&amp;C_5.15.1'!$B$2:$G$453,3,FALSE)=D214,"","UPDATED"))</f>
        <v/>
      </c>
      <c r="K214" s="26" t="str">
        <f>IF(H214="NEW","NEW",IF(VLOOKUP(B214,'R&amp;C_5.15.1'!$B$2:$G$453,4,FALSE)=E214,"","UPDATED"))</f>
        <v/>
      </c>
      <c r="L214" s="26" t="str">
        <f>IF(H214="NEW","NEW",IF(VLOOKUP(B214,'R&amp;C_5.15.1'!$B$2:$G$453,5,FALSE)=F214,"","UPDATED"))</f>
        <v/>
      </c>
      <c r="M214" s="26" t="str">
        <f>IF(H214="NEW","NEW",IF(VLOOKUP(B214,'R&amp;C_5.15.1'!$B$2:$G$453,6,FALSE)=G214,"","UPDATED"))</f>
        <v/>
      </c>
      <c r="N214" s="26" t="str">
        <f>IF(CONCATENATE(Table2[[#This Row],[Check 
Code]],Table2[[#This Row],[Check 
Funct.]],Table2[[#This Row],[Check 
Tech.]],Table2[[#This Row],[Check DROOLS]],Table2[[#This Row],[Check Domain]],Table2[[#This Row],[Check 
Tag]])="","",1)</f>
        <v/>
      </c>
    </row>
    <row r="215" spans="1:14" ht="331.5">
      <c r="A215" s="33" t="s">
        <v>970</v>
      </c>
      <c r="B215" s="28" t="s">
        <v>971</v>
      </c>
      <c r="C215" s="30" t="s">
        <v>43</v>
      </c>
      <c r="D215" s="30" t="s">
        <v>972</v>
      </c>
      <c r="E215" s="28" t="s">
        <v>131</v>
      </c>
      <c r="F215" s="28" t="s">
        <v>126</v>
      </c>
      <c r="G215" s="28" t="s">
        <v>965</v>
      </c>
      <c r="H215" s="26" t="str">
        <f>IFERROR(IF(VLOOKUP(B215,'R&amp;C_5.15.1'!$B$2:$G$453,1,FALSE)=B215,"",),"NEW")</f>
        <v/>
      </c>
      <c r="I215" s="26" t="str">
        <f>IF(H215="NEW","NEW",IF(VLOOKUP(B215,'R&amp;C_5.15.1'!$B$2:$G$453,2,FALSE)=C215,"","UPDATED"))</f>
        <v/>
      </c>
      <c r="J215" s="26" t="str">
        <f>IF(H215="NEW","NEW",IF(VLOOKUP(B215,'R&amp;C_5.15.1'!$B$2:$G$453,3,FALSE)=D215,"","UPDATED"))</f>
        <v/>
      </c>
      <c r="K215" s="26" t="str">
        <f>IF(H215="NEW","NEW",IF(VLOOKUP(B215,'R&amp;C_5.15.1'!$B$2:$G$453,4,FALSE)=E215,"","UPDATED"))</f>
        <v/>
      </c>
      <c r="L215" s="26" t="str">
        <f>IF(H215="NEW","NEW",IF(VLOOKUP(B215,'R&amp;C_5.15.1'!$B$2:$G$453,5,FALSE)=F215,"","UPDATED"))</f>
        <v/>
      </c>
      <c r="M215" s="26" t="str">
        <f>IF(H215="NEW","NEW",IF(VLOOKUP(B215,'R&amp;C_5.15.1'!$B$2:$G$453,6,FALSE)=G215,"","UPDATED"))</f>
        <v/>
      </c>
      <c r="N215" s="26" t="str">
        <f>IF(CONCATENATE(Table2[[#This Row],[Check 
Code]],Table2[[#This Row],[Check 
Funct.]],Table2[[#This Row],[Check 
Tech.]],Table2[[#This Row],[Check DROOLS]],Table2[[#This Row],[Check Domain]],Table2[[#This Row],[Check 
Tag]])="","",1)</f>
        <v/>
      </c>
    </row>
    <row r="216" spans="1:14" ht="63.75">
      <c r="A216" s="33" t="s">
        <v>973</v>
      </c>
      <c r="B216" s="31" t="s">
        <v>974</v>
      </c>
      <c r="C216" s="32" t="s">
        <v>43</v>
      </c>
      <c r="D216" s="32" t="s">
        <v>975</v>
      </c>
      <c r="E216" s="31" t="s">
        <v>131</v>
      </c>
      <c r="F216" s="31" t="s">
        <v>126</v>
      </c>
      <c r="G216" s="31" t="s">
        <v>965</v>
      </c>
      <c r="H216" s="26" t="str">
        <f>IFERROR(IF(VLOOKUP(B216,'R&amp;C_5.15.1'!$B$2:$G$453,1,FALSE)=B216,"",),"NEW")</f>
        <v/>
      </c>
      <c r="I216" s="26" t="str">
        <f>IF(H216="NEW","NEW",IF(VLOOKUP(B216,'R&amp;C_5.15.1'!$B$2:$G$453,2,FALSE)=C216,"","UPDATED"))</f>
        <v/>
      </c>
      <c r="J216" s="26" t="str">
        <f>IF(H216="NEW","NEW",IF(VLOOKUP(B216,'R&amp;C_5.15.1'!$B$2:$G$453,3,FALSE)=D216,"","UPDATED"))</f>
        <v/>
      </c>
      <c r="K216" s="26" t="str">
        <f>IF(H216="NEW","NEW",IF(VLOOKUP(B216,'R&amp;C_5.15.1'!$B$2:$G$453,4,FALSE)=E216,"","UPDATED"))</f>
        <v/>
      </c>
      <c r="L216" s="26" t="str">
        <f>IF(H216="NEW","NEW",IF(VLOOKUP(B216,'R&amp;C_5.15.1'!$B$2:$G$453,5,FALSE)=F216,"","UPDATED"))</f>
        <v/>
      </c>
      <c r="M216" s="26" t="str">
        <f>IF(H216="NEW","NEW",IF(VLOOKUP(B216,'R&amp;C_5.15.1'!$B$2:$G$453,6,FALSE)=G216,"","UPDATED"))</f>
        <v/>
      </c>
      <c r="N216" s="26" t="str">
        <f>IF(CONCATENATE(Table2[[#This Row],[Check 
Code]],Table2[[#This Row],[Check 
Funct.]],Table2[[#This Row],[Check 
Tech.]],Table2[[#This Row],[Check DROOLS]],Table2[[#This Row],[Check Domain]],Table2[[#This Row],[Check 
Tag]])="","",1)</f>
        <v/>
      </c>
    </row>
    <row r="217" spans="1:14" ht="76.5">
      <c r="A217" s="33" t="s">
        <v>976</v>
      </c>
      <c r="B217" s="28" t="s">
        <v>977</v>
      </c>
      <c r="C217" s="30" t="s">
        <v>43</v>
      </c>
      <c r="D217" s="30" t="s">
        <v>978</v>
      </c>
      <c r="E217" s="28" t="s">
        <v>131</v>
      </c>
      <c r="F217" s="28" t="s">
        <v>126</v>
      </c>
      <c r="G217" s="28" t="s">
        <v>965</v>
      </c>
      <c r="H217" s="26" t="str">
        <f>IFERROR(IF(VLOOKUP(B217,'R&amp;C_5.15.1'!$B$2:$G$453,1,FALSE)=B217,"",),"NEW")</f>
        <v/>
      </c>
      <c r="I217" s="26" t="str">
        <f>IF(H217="NEW","NEW",IF(VLOOKUP(B217,'R&amp;C_5.15.1'!$B$2:$G$453,2,FALSE)=C217,"","UPDATED"))</f>
        <v/>
      </c>
      <c r="J217" s="26" t="str">
        <f>IF(H217="NEW","NEW",IF(VLOOKUP(B217,'R&amp;C_5.15.1'!$B$2:$G$453,3,FALSE)=D217,"","UPDATED"))</f>
        <v/>
      </c>
      <c r="K217" s="26" t="str">
        <f>IF(H217="NEW","NEW",IF(VLOOKUP(B217,'R&amp;C_5.15.1'!$B$2:$G$453,4,FALSE)=E217,"","UPDATED"))</f>
        <v/>
      </c>
      <c r="L217" s="26" t="str">
        <f>IF(H217="NEW","NEW",IF(VLOOKUP(B217,'R&amp;C_5.15.1'!$B$2:$G$453,5,FALSE)=F217,"","UPDATED"))</f>
        <v/>
      </c>
      <c r="M217" s="26" t="str">
        <f>IF(H217="NEW","NEW",IF(VLOOKUP(B217,'R&amp;C_5.15.1'!$B$2:$G$453,6,FALSE)=G217,"","UPDATED"))</f>
        <v/>
      </c>
      <c r="N217" s="26" t="str">
        <f>IF(CONCATENATE(Table2[[#This Row],[Check 
Code]],Table2[[#This Row],[Check 
Funct.]],Table2[[#This Row],[Check 
Tech.]],Table2[[#This Row],[Check DROOLS]],Table2[[#This Row],[Check Domain]],Table2[[#This Row],[Check 
Tag]])="","",1)</f>
        <v/>
      </c>
    </row>
    <row r="218" spans="1:14" ht="102">
      <c r="A218" s="33" t="s">
        <v>979</v>
      </c>
      <c r="B218" s="31" t="s">
        <v>980</v>
      </c>
      <c r="C218" s="32" t="s">
        <v>43</v>
      </c>
      <c r="D218" s="32" t="s">
        <v>981</v>
      </c>
      <c r="E218" s="31" t="s">
        <v>131</v>
      </c>
      <c r="F218" s="31" t="s">
        <v>126</v>
      </c>
      <c r="G218" s="31" t="s">
        <v>965</v>
      </c>
      <c r="H218" s="26" t="str">
        <f>IFERROR(IF(VLOOKUP(B218,'R&amp;C_5.15.1'!$B$2:$G$453,1,FALSE)=B218,"",),"NEW")</f>
        <v/>
      </c>
      <c r="I218" s="26" t="str">
        <f>IF(H218="NEW","NEW",IF(VLOOKUP(B218,'R&amp;C_5.15.1'!$B$2:$G$453,2,FALSE)=C218,"","UPDATED"))</f>
        <v/>
      </c>
      <c r="J218" s="26" t="str">
        <f>IF(H218="NEW","NEW",IF(VLOOKUP(B218,'R&amp;C_5.15.1'!$B$2:$G$453,3,FALSE)=D218,"","UPDATED"))</f>
        <v/>
      </c>
      <c r="K218" s="26" t="str">
        <f>IF(H218="NEW","NEW",IF(VLOOKUP(B218,'R&amp;C_5.15.1'!$B$2:$G$453,4,FALSE)=E218,"","UPDATED"))</f>
        <v/>
      </c>
      <c r="L218" s="26" t="str">
        <f>IF(H218="NEW","NEW",IF(VLOOKUP(B218,'R&amp;C_5.15.1'!$B$2:$G$453,5,FALSE)=F218,"","UPDATED"))</f>
        <v/>
      </c>
      <c r="M218" s="26" t="str">
        <f>IF(H218="NEW","NEW",IF(VLOOKUP(B218,'R&amp;C_5.15.1'!$B$2:$G$453,6,FALSE)=G218,"","UPDATED"))</f>
        <v/>
      </c>
      <c r="N218" s="26" t="str">
        <f>IF(CONCATENATE(Table2[[#This Row],[Check 
Code]],Table2[[#This Row],[Check 
Funct.]],Table2[[#This Row],[Check 
Tech.]],Table2[[#This Row],[Check DROOLS]],Table2[[#This Row],[Check Domain]],Table2[[#This Row],[Check 
Tag]])="","",1)</f>
        <v/>
      </c>
    </row>
    <row r="219" spans="1:14" ht="76.5">
      <c r="A219" s="33" t="s">
        <v>982</v>
      </c>
      <c r="B219" s="28" t="s">
        <v>983</v>
      </c>
      <c r="C219" s="30" t="s">
        <v>43</v>
      </c>
      <c r="D219" s="30" t="s">
        <v>984</v>
      </c>
      <c r="E219" s="28" t="s">
        <v>131</v>
      </c>
      <c r="F219" s="28" t="s">
        <v>126</v>
      </c>
      <c r="G219" s="28" t="s">
        <v>965</v>
      </c>
      <c r="H219" s="26" t="str">
        <f>IFERROR(IF(VLOOKUP(B219,'R&amp;C_5.15.1'!$B$2:$G$453,1,FALSE)=B219,"",),"NEW")</f>
        <v/>
      </c>
      <c r="I219" s="26" t="str">
        <f>IF(H219="NEW","NEW",IF(VLOOKUP(B219,'R&amp;C_5.15.1'!$B$2:$G$453,2,FALSE)=C219,"","UPDATED"))</f>
        <v/>
      </c>
      <c r="J219" s="26" t="str">
        <f>IF(H219="NEW","NEW",IF(VLOOKUP(B219,'R&amp;C_5.15.1'!$B$2:$G$453,3,FALSE)=D219,"","UPDATED"))</f>
        <v/>
      </c>
      <c r="K219" s="26" t="str">
        <f>IF(H219="NEW","NEW",IF(VLOOKUP(B219,'R&amp;C_5.15.1'!$B$2:$G$453,4,FALSE)=E219,"","UPDATED"))</f>
        <v/>
      </c>
      <c r="L219" s="26" t="str">
        <f>IF(H219="NEW","NEW",IF(VLOOKUP(B219,'R&amp;C_5.15.1'!$B$2:$G$453,5,FALSE)=F219,"","UPDATED"))</f>
        <v/>
      </c>
      <c r="M219" s="26" t="str">
        <f>IF(H219="NEW","NEW",IF(VLOOKUP(B219,'R&amp;C_5.15.1'!$B$2:$G$453,6,FALSE)=G219,"","UPDATED"))</f>
        <v/>
      </c>
      <c r="N219" s="26" t="str">
        <f>IF(CONCATENATE(Table2[[#This Row],[Check 
Code]],Table2[[#This Row],[Check 
Funct.]],Table2[[#This Row],[Check 
Tech.]],Table2[[#This Row],[Check DROOLS]],Table2[[#This Row],[Check Domain]],Table2[[#This Row],[Check 
Tag]])="","",1)</f>
        <v/>
      </c>
    </row>
    <row r="220" spans="1:14" ht="63.75">
      <c r="A220" s="33" t="s">
        <v>985</v>
      </c>
      <c r="B220" s="31" t="s">
        <v>986</v>
      </c>
      <c r="C220" s="32" t="s">
        <v>43</v>
      </c>
      <c r="D220" s="32" t="s">
        <v>987</v>
      </c>
      <c r="E220" s="31" t="s">
        <v>131</v>
      </c>
      <c r="F220" s="31" t="s">
        <v>126</v>
      </c>
      <c r="G220" s="31" t="s">
        <v>965</v>
      </c>
      <c r="H220" s="26" t="str">
        <f>IFERROR(IF(VLOOKUP(B220,'R&amp;C_5.15.1'!$B$2:$G$453,1,FALSE)=B220,"",),"NEW")</f>
        <v/>
      </c>
      <c r="I220" s="26" t="str">
        <f>IF(H220="NEW","NEW",IF(VLOOKUP(B220,'R&amp;C_5.15.1'!$B$2:$G$453,2,FALSE)=C220,"","UPDATED"))</f>
        <v/>
      </c>
      <c r="J220" s="26" t="str">
        <f>IF(H220="NEW","NEW",IF(VLOOKUP(B220,'R&amp;C_5.15.1'!$B$2:$G$453,3,FALSE)=D220,"","UPDATED"))</f>
        <v/>
      </c>
      <c r="K220" s="26" t="str">
        <f>IF(H220="NEW","NEW",IF(VLOOKUP(B220,'R&amp;C_5.15.1'!$B$2:$G$453,4,FALSE)=E220,"","UPDATED"))</f>
        <v/>
      </c>
      <c r="L220" s="26" t="str">
        <f>IF(H220="NEW","NEW",IF(VLOOKUP(B220,'R&amp;C_5.15.1'!$B$2:$G$453,5,FALSE)=F220,"","UPDATED"))</f>
        <v/>
      </c>
      <c r="M220" s="26" t="str">
        <f>IF(H220="NEW","NEW",IF(VLOOKUP(B220,'R&amp;C_5.15.1'!$B$2:$G$453,6,FALSE)=G220,"","UPDATED"))</f>
        <v/>
      </c>
      <c r="N220" s="26" t="str">
        <f>IF(CONCATENATE(Table2[[#This Row],[Check 
Code]],Table2[[#This Row],[Check 
Funct.]],Table2[[#This Row],[Check 
Tech.]],Table2[[#This Row],[Check DROOLS]],Table2[[#This Row],[Check Domain]],Table2[[#This Row],[Check 
Tag]])="","",1)</f>
        <v/>
      </c>
    </row>
    <row r="221" spans="1:14" ht="102">
      <c r="A221" s="33" t="s">
        <v>988</v>
      </c>
      <c r="B221" s="28" t="s">
        <v>989</v>
      </c>
      <c r="C221" s="30" t="s">
        <v>43</v>
      </c>
      <c r="D221" s="30" t="s">
        <v>990</v>
      </c>
      <c r="E221" s="28" t="s">
        <v>131</v>
      </c>
      <c r="F221" s="28" t="s">
        <v>126</v>
      </c>
      <c r="G221" s="28" t="s">
        <v>991</v>
      </c>
      <c r="H221" s="26" t="str">
        <f>IFERROR(IF(VLOOKUP(B221,'R&amp;C_5.15.1'!$B$2:$G$453,1,FALSE)=B221,"",),"NEW")</f>
        <v/>
      </c>
      <c r="I221" s="26" t="str">
        <f>IF(H221="NEW","NEW",IF(VLOOKUP(B221,'R&amp;C_5.15.1'!$B$2:$G$453,2,FALSE)=C221,"","UPDATED"))</f>
        <v/>
      </c>
      <c r="J221" s="26" t="str">
        <f>IF(H221="NEW","NEW",IF(VLOOKUP(B221,'R&amp;C_5.15.1'!$B$2:$G$453,3,FALSE)=D221,"","UPDATED"))</f>
        <v/>
      </c>
      <c r="K221" s="26" t="str">
        <f>IF(H221="NEW","NEW",IF(VLOOKUP(B221,'R&amp;C_5.15.1'!$B$2:$G$453,4,FALSE)=E221,"","UPDATED"))</f>
        <v/>
      </c>
      <c r="L221" s="26" t="str">
        <f>IF(H221="NEW","NEW",IF(VLOOKUP(B221,'R&amp;C_5.15.1'!$B$2:$G$453,5,FALSE)=F221,"","UPDATED"))</f>
        <v/>
      </c>
      <c r="M221" s="26" t="str">
        <f>IF(H221="NEW","NEW",IF(VLOOKUP(B221,'R&amp;C_5.15.1'!$B$2:$G$453,6,FALSE)=G221,"","UPDATED"))</f>
        <v/>
      </c>
      <c r="N221" s="26" t="str">
        <f>IF(CONCATENATE(Table2[[#This Row],[Check 
Code]],Table2[[#This Row],[Check 
Funct.]],Table2[[#This Row],[Check 
Tech.]],Table2[[#This Row],[Check DROOLS]],Table2[[#This Row],[Check Domain]],Table2[[#This Row],[Check 
Tag]])="","",1)</f>
        <v/>
      </c>
    </row>
    <row r="222" spans="1:14" ht="89.25">
      <c r="A222" s="33" t="s">
        <v>992</v>
      </c>
      <c r="B222" s="31" t="s">
        <v>993</v>
      </c>
      <c r="C222" s="32" t="s">
        <v>43</v>
      </c>
      <c r="D222" s="32" t="s">
        <v>994</v>
      </c>
      <c r="E222" s="31" t="s">
        <v>131</v>
      </c>
      <c r="F222" s="31" t="s">
        <v>126</v>
      </c>
      <c r="G222" s="33" t="s">
        <v>153</v>
      </c>
      <c r="H222" s="26" t="str">
        <f>IFERROR(IF(VLOOKUP(B222,'R&amp;C_5.15.1'!$B$2:$G$453,1,FALSE)=B222,"",),"NEW")</f>
        <v/>
      </c>
      <c r="I222" s="26" t="str">
        <f>IF(H222="NEW","NEW",IF(VLOOKUP(B222,'R&amp;C_5.15.1'!$B$2:$G$453,2,FALSE)=C222,"","UPDATED"))</f>
        <v/>
      </c>
      <c r="J222" s="26" t="str">
        <f>IF(H222="NEW","NEW",IF(VLOOKUP(B222,'R&amp;C_5.15.1'!$B$2:$G$453,3,FALSE)=D222,"","UPDATED"))</f>
        <v/>
      </c>
      <c r="K222" s="26" t="str">
        <f>IF(H222="NEW","NEW",IF(VLOOKUP(B222,'R&amp;C_5.15.1'!$B$2:$G$453,4,FALSE)=E222,"","UPDATED"))</f>
        <v/>
      </c>
      <c r="L222" s="26" t="str">
        <f>IF(H222="NEW","NEW",IF(VLOOKUP(B222,'R&amp;C_5.15.1'!$B$2:$G$453,5,FALSE)=F222,"","UPDATED"))</f>
        <v/>
      </c>
      <c r="M222" s="26" t="str">
        <f>IF(H222="NEW","NEW",IF(VLOOKUP(B222,'R&amp;C_5.15.1'!$B$2:$G$453,6,FALSE)=G222,"","UPDATED"))</f>
        <v>UPDATED</v>
      </c>
      <c r="N222" s="26">
        <f>IF(CONCATENATE(Table2[[#This Row],[Check 
Code]],Table2[[#This Row],[Check 
Funct.]],Table2[[#This Row],[Check 
Tech.]],Table2[[#This Row],[Check DROOLS]],Table2[[#This Row],[Check Domain]],Table2[[#This Row],[Check 
Tag]])="","",1)</f>
        <v>1</v>
      </c>
    </row>
    <row r="223" spans="1:14" ht="114.75">
      <c r="A223" s="33" t="s">
        <v>995</v>
      </c>
      <c r="B223" s="28" t="s">
        <v>996</v>
      </c>
      <c r="C223" s="30" t="s">
        <v>43</v>
      </c>
      <c r="D223" s="30" t="s">
        <v>997</v>
      </c>
      <c r="E223" s="28" t="s">
        <v>131</v>
      </c>
      <c r="F223" s="28" t="s">
        <v>126</v>
      </c>
      <c r="G223" s="28" t="s">
        <v>965</v>
      </c>
      <c r="H223" s="26" t="str">
        <f>IFERROR(IF(VLOOKUP(B223,'R&amp;C_5.15.1'!$B$2:$G$453,1,FALSE)=B223,"",),"NEW")</f>
        <v/>
      </c>
      <c r="I223" s="26" t="str">
        <f>IF(H223="NEW","NEW",IF(VLOOKUP(B223,'R&amp;C_5.15.1'!$B$2:$G$453,2,FALSE)=C223,"","UPDATED"))</f>
        <v/>
      </c>
      <c r="J223" s="26" t="str">
        <f>IF(H223="NEW","NEW",IF(VLOOKUP(B223,'R&amp;C_5.15.1'!$B$2:$G$453,3,FALSE)=D223,"","UPDATED"))</f>
        <v/>
      </c>
      <c r="K223" s="26" t="str">
        <f>IF(H223="NEW","NEW",IF(VLOOKUP(B223,'R&amp;C_5.15.1'!$B$2:$G$453,4,FALSE)=E223,"","UPDATED"))</f>
        <v/>
      </c>
      <c r="L223" s="26" t="str">
        <f>IF(H223="NEW","NEW",IF(VLOOKUP(B223,'R&amp;C_5.15.1'!$B$2:$G$453,5,FALSE)=F223,"","UPDATED"))</f>
        <v/>
      </c>
      <c r="M223" s="26" t="str">
        <f>IF(H223="NEW","NEW",IF(VLOOKUP(B223,'R&amp;C_5.15.1'!$B$2:$G$453,6,FALSE)=G223,"","UPDATED"))</f>
        <v/>
      </c>
      <c r="N223" s="26" t="str">
        <f>IF(CONCATENATE(Table2[[#This Row],[Check 
Code]],Table2[[#This Row],[Check 
Funct.]],Table2[[#This Row],[Check 
Tech.]],Table2[[#This Row],[Check DROOLS]],Table2[[#This Row],[Check Domain]],Table2[[#This Row],[Check 
Tag]])="","",1)</f>
        <v/>
      </c>
    </row>
    <row r="224" spans="1:14" ht="89.25">
      <c r="A224" s="33" t="s">
        <v>998</v>
      </c>
      <c r="B224" s="31" t="s">
        <v>999</v>
      </c>
      <c r="C224" s="32" t="s">
        <v>43</v>
      </c>
      <c r="D224" s="32" t="s">
        <v>1000</v>
      </c>
      <c r="E224" s="31" t="s">
        <v>131</v>
      </c>
      <c r="F224" s="31" t="s">
        <v>126</v>
      </c>
      <c r="G224" s="31" t="s">
        <v>965</v>
      </c>
      <c r="H224" s="26" t="str">
        <f>IFERROR(IF(VLOOKUP(B224,'R&amp;C_5.15.1'!$B$2:$G$453,1,FALSE)=B224,"",),"NEW")</f>
        <v/>
      </c>
      <c r="I224" s="26" t="str">
        <f>IF(H224="NEW","NEW",IF(VLOOKUP(B224,'R&amp;C_5.15.1'!$B$2:$G$453,2,FALSE)=C224,"","UPDATED"))</f>
        <v/>
      </c>
      <c r="J224" s="26" t="str">
        <f>IF(H224="NEW","NEW",IF(VLOOKUP(B224,'R&amp;C_5.15.1'!$B$2:$G$453,3,FALSE)=D224,"","UPDATED"))</f>
        <v/>
      </c>
      <c r="K224" s="26" t="str">
        <f>IF(H224="NEW","NEW",IF(VLOOKUP(B224,'R&amp;C_5.15.1'!$B$2:$G$453,4,FALSE)=E224,"","UPDATED"))</f>
        <v/>
      </c>
      <c r="L224" s="26" t="str">
        <f>IF(H224="NEW","NEW",IF(VLOOKUP(B224,'R&amp;C_5.15.1'!$B$2:$G$453,5,FALSE)=F224,"","UPDATED"))</f>
        <v/>
      </c>
      <c r="M224" s="26" t="str">
        <f>IF(H224="NEW","NEW",IF(VLOOKUP(B224,'R&amp;C_5.15.1'!$B$2:$G$453,6,FALSE)=G224,"","UPDATED"))</f>
        <v/>
      </c>
      <c r="N224" s="26" t="str">
        <f>IF(CONCATENATE(Table2[[#This Row],[Check 
Code]],Table2[[#This Row],[Check 
Funct.]],Table2[[#This Row],[Check 
Tech.]],Table2[[#This Row],[Check DROOLS]],Table2[[#This Row],[Check Domain]],Table2[[#This Row],[Check 
Tag]])="","",1)</f>
        <v/>
      </c>
    </row>
    <row r="225" spans="1:14" ht="63.75">
      <c r="A225" s="33" t="s">
        <v>1001</v>
      </c>
      <c r="B225" s="28" t="s">
        <v>1002</v>
      </c>
      <c r="C225" s="30" t="s">
        <v>43</v>
      </c>
      <c r="D225" s="30" t="s">
        <v>1003</v>
      </c>
      <c r="E225" s="28" t="s">
        <v>131</v>
      </c>
      <c r="F225" s="28" t="s">
        <v>126</v>
      </c>
      <c r="G225" s="28" t="s">
        <v>991</v>
      </c>
      <c r="H225" s="26" t="str">
        <f>IFERROR(IF(VLOOKUP(B225,'R&amp;C_5.15.1'!$B$2:$G$453,1,FALSE)=B225,"",),"NEW")</f>
        <v/>
      </c>
      <c r="I225" s="26" t="str">
        <f>IF(H225="NEW","NEW",IF(VLOOKUP(B225,'R&amp;C_5.15.1'!$B$2:$G$453,2,FALSE)=C225,"","UPDATED"))</f>
        <v/>
      </c>
      <c r="J225" s="26" t="str">
        <f>IF(H225="NEW","NEW",IF(VLOOKUP(B225,'R&amp;C_5.15.1'!$B$2:$G$453,3,FALSE)=D225,"","UPDATED"))</f>
        <v/>
      </c>
      <c r="K225" s="26" t="str">
        <f>IF(H225="NEW","NEW",IF(VLOOKUP(B225,'R&amp;C_5.15.1'!$B$2:$G$453,4,FALSE)=E225,"","UPDATED"))</f>
        <v/>
      </c>
      <c r="L225" s="26" t="str">
        <f>IF(H225="NEW","NEW",IF(VLOOKUP(B225,'R&amp;C_5.15.1'!$B$2:$G$453,5,FALSE)=F225,"","UPDATED"))</f>
        <v/>
      </c>
      <c r="M225" s="26" t="str">
        <f>IF(H225="NEW","NEW",IF(VLOOKUP(B225,'R&amp;C_5.15.1'!$B$2:$G$453,6,FALSE)=G225,"","UPDATED"))</f>
        <v/>
      </c>
      <c r="N225" s="26" t="str">
        <f>IF(CONCATENATE(Table2[[#This Row],[Check 
Code]],Table2[[#This Row],[Check 
Funct.]],Table2[[#This Row],[Check 
Tech.]],Table2[[#This Row],[Check DROOLS]],Table2[[#This Row],[Check Domain]],Table2[[#This Row],[Check 
Tag]])="","",1)</f>
        <v/>
      </c>
    </row>
    <row r="226" spans="1:14" ht="51">
      <c r="A226" s="33" t="s">
        <v>1004</v>
      </c>
      <c r="B226" s="31" t="s">
        <v>1005</v>
      </c>
      <c r="C226" s="32" t="s">
        <v>43</v>
      </c>
      <c r="D226" s="32" t="s">
        <v>1006</v>
      </c>
      <c r="E226" s="31" t="s">
        <v>131</v>
      </c>
      <c r="F226" s="31" t="s">
        <v>126</v>
      </c>
      <c r="G226" s="33" t="s">
        <v>153</v>
      </c>
      <c r="H226" s="26" t="str">
        <f>IFERROR(IF(VLOOKUP(B226,'R&amp;C_5.15.1'!$B$2:$G$453,1,FALSE)=B226,"",),"NEW")</f>
        <v/>
      </c>
      <c r="I226" s="26" t="str">
        <f>IF(H226="NEW","NEW",IF(VLOOKUP(B226,'R&amp;C_5.15.1'!$B$2:$G$453,2,FALSE)=C226,"","UPDATED"))</f>
        <v/>
      </c>
      <c r="J226" s="26" t="str">
        <f>IF(H226="NEW","NEW",IF(VLOOKUP(B226,'R&amp;C_5.15.1'!$B$2:$G$453,3,FALSE)=D226,"","UPDATED"))</f>
        <v/>
      </c>
      <c r="K226" s="26" t="str">
        <f>IF(H226="NEW","NEW",IF(VLOOKUP(B226,'R&amp;C_5.15.1'!$B$2:$G$453,4,FALSE)=E226,"","UPDATED"))</f>
        <v/>
      </c>
      <c r="L226" s="26" t="str">
        <f>IF(H226="NEW","NEW",IF(VLOOKUP(B226,'R&amp;C_5.15.1'!$B$2:$G$453,5,FALSE)=F226,"","UPDATED"))</f>
        <v/>
      </c>
      <c r="M226" s="26" t="str">
        <f>IF(H226="NEW","NEW",IF(VLOOKUP(B226,'R&amp;C_5.15.1'!$B$2:$G$453,6,FALSE)=G226,"","UPDATED"))</f>
        <v>UPDATED</v>
      </c>
      <c r="N226" s="26">
        <f>IF(CONCATENATE(Table2[[#This Row],[Check 
Code]],Table2[[#This Row],[Check 
Funct.]],Table2[[#This Row],[Check 
Tech.]],Table2[[#This Row],[Check DROOLS]],Table2[[#This Row],[Check Domain]],Table2[[#This Row],[Check 
Tag]])="","",1)</f>
        <v>1</v>
      </c>
    </row>
    <row r="227" spans="1:14" ht="306">
      <c r="A227" s="33" t="s">
        <v>1007</v>
      </c>
      <c r="B227" s="28" t="s">
        <v>1008</v>
      </c>
      <c r="C227" s="30" t="s">
        <v>43</v>
      </c>
      <c r="D227" s="29" t="s">
        <v>1009</v>
      </c>
      <c r="E227" s="28" t="s">
        <v>131</v>
      </c>
      <c r="F227" s="28" t="s">
        <v>126</v>
      </c>
      <c r="G227" s="28" t="s">
        <v>82</v>
      </c>
      <c r="H227" s="26" t="str">
        <f>IFERROR(IF(VLOOKUP(B227,'R&amp;C_5.15.1'!$B$2:$G$453,1,FALSE)=B227,"",),"NEW")</f>
        <v/>
      </c>
      <c r="I227" s="26" t="str">
        <f>IF(H227="NEW","NEW",IF(VLOOKUP(B227,'R&amp;C_5.15.1'!$B$2:$G$453,2,FALSE)=C227,"","UPDATED"))</f>
        <v/>
      </c>
      <c r="J227" s="26" t="str">
        <f>IF(H227="NEW","NEW",IF(VLOOKUP(B227,'R&amp;C_5.15.1'!$B$2:$G$453,3,FALSE)=D227,"","UPDATED"))</f>
        <v>UPDATED</v>
      </c>
      <c r="K227" s="26" t="str">
        <f>IF(H227="NEW","NEW",IF(VLOOKUP(B227,'R&amp;C_5.15.1'!$B$2:$G$453,4,FALSE)=E227,"","UPDATED"))</f>
        <v/>
      </c>
      <c r="L227" s="26" t="str">
        <f>IF(H227="NEW","NEW",IF(VLOOKUP(B227,'R&amp;C_5.15.1'!$B$2:$G$453,5,FALSE)=F227,"","UPDATED"))</f>
        <v/>
      </c>
      <c r="M227" s="26" t="str">
        <f>IF(H227="NEW","NEW",IF(VLOOKUP(B227,'R&amp;C_5.15.1'!$B$2:$G$453,6,FALSE)=G227,"","UPDATED"))</f>
        <v/>
      </c>
      <c r="N227" s="26">
        <f>IF(CONCATENATE(Table2[[#This Row],[Check 
Code]],Table2[[#This Row],[Check 
Funct.]],Table2[[#This Row],[Check 
Tech.]],Table2[[#This Row],[Check DROOLS]],Table2[[#This Row],[Check Domain]],Table2[[#This Row],[Check 
Tag]])="","",1)</f>
        <v>1</v>
      </c>
    </row>
    <row r="228" spans="1:14" ht="51">
      <c r="A228" s="33" t="s">
        <v>1010</v>
      </c>
      <c r="B228" s="31" t="s">
        <v>1011</v>
      </c>
      <c r="C228" s="32" t="s">
        <v>43</v>
      </c>
      <c r="D228" s="32" t="s">
        <v>1012</v>
      </c>
      <c r="E228" s="31" t="s">
        <v>131</v>
      </c>
      <c r="F228" s="31" t="s">
        <v>126</v>
      </c>
      <c r="G228" s="31" t="s">
        <v>1013</v>
      </c>
      <c r="H228" s="26" t="str">
        <f>IFERROR(IF(VLOOKUP(B228,'R&amp;C_5.15.1'!$B$2:$G$453,1,FALSE)=B228,"",),"NEW")</f>
        <v/>
      </c>
      <c r="I228" s="26" t="str">
        <f>IF(H228="NEW","NEW",IF(VLOOKUP(B228,'R&amp;C_5.15.1'!$B$2:$G$453,2,FALSE)=C228,"","UPDATED"))</f>
        <v/>
      </c>
      <c r="J228" s="26" t="str">
        <f>IF(H228="NEW","NEW",IF(VLOOKUP(B228,'R&amp;C_5.15.1'!$B$2:$G$453,3,FALSE)=D228,"","UPDATED"))</f>
        <v/>
      </c>
      <c r="K228" s="26" t="str">
        <f>IF(H228="NEW","NEW",IF(VLOOKUP(B228,'R&amp;C_5.15.1'!$B$2:$G$453,4,FALSE)=E228,"","UPDATED"))</f>
        <v/>
      </c>
      <c r="L228" s="26" t="str">
        <f>IF(H228="NEW","NEW",IF(VLOOKUP(B228,'R&amp;C_5.15.1'!$B$2:$G$453,5,FALSE)=F228,"","UPDATED"))</f>
        <v/>
      </c>
      <c r="M228" s="26" t="str">
        <f>IF(H228="NEW","NEW",IF(VLOOKUP(B228,'R&amp;C_5.15.1'!$B$2:$G$453,6,FALSE)=G228,"","UPDATED"))</f>
        <v/>
      </c>
      <c r="N228" s="26" t="str">
        <f>IF(CONCATENATE(Table2[[#This Row],[Check 
Code]],Table2[[#This Row],[Check 
Funct.]],Table2[[#This Row],[Check 
Tech.]],Table2[[#This Row],[Check DROOLS]],Table2[[#This Row],[Check Domain]],Table2[[#This Row],[Check 
Tag]])="","",1)</f>
        <v/>
      </c>
    </row>
    <row r="229" spans="1:14" ht="76.5">
      <c r="A229" s="33" t="s">
        <v>1014</v>
      </c>
      <c r="B229" s="28" t="s">
        <v>1015</v>
      </c>
      <c r="C229" s="30" t="s">
        <v>43</v>
      </c>
      <c r="D229" s="30" t="s">
        <v>1016</v>
      </c>
      <c r="E229" s="28" t="s">
        <v>131</v>
      </c>
      <c r="F229" s="28" t="s">
        <v>126</v>
      </c>
      <c r="G229" s="28" t="s">
        <v>1017</v>
      </c>
      <c r="H229" s="26" t="str">
        <f>IFERROR(IF(VLOOKUP(B229,'R&amp;C_5.15.1'!$B$2:$G$453,1,FALSE)=B229,"",),"NEW")</f>
        <v/>
      </c>
      <c r="I229" s="26" t="str">
        <f>IF(H229="NEW","NEW",IF(VLOOKUP(B229,'R&amp;C_5.15.1'!$B$2:$G$453,2,FALSE)=C229,"","UPDATED"))</f>
        <v/>
      </c>
      <c r="J229" s="26" t="str">
        <f>IF(H229="NEW","NEW",IF(VLOOKUP(B229,'R&amp;C_5.15.1'!$B$2:$G$453,3,FALSE)=D229,"","UPDATED"))</f>
        <v/>
      </c>
      <c r="K229" s="26" t="str">
        <f>IF(H229="NEW","NEW",IF(VLOOKUP(B229,'R&amp;C_5.15.1'!$B$2:$G$453,4,FALSE)=E229,"","UPDATED"))</f>
        <v/>
      </c>
      <c r="L229" s="26" t="str">
        <f>IF(H229="NEW","NEW",IF(VLOOKUP(B229,'R&amp;C_5.15.1'!$B$2:$G$453,5,FALSE)=F229,"","UPDATED"))</f>
        <v/>
      </c>
      <c r="M229" s="26" t="str">
        <f>IF(H229="NEW","NEW",IF(VLOOKUP(B229,'R&amp;C_5.15.1'!$B$2:$G$453,6,FALSE)=G229,"","UPDATED"))</f>
        <v/>
      </c>
      <c r="N229" s="26" t="str">
        <f>IF(CONCATENATE(Table2[[#This Row],[Check 
Code]],Table2[[#This Row],[Check 
Funct.]],Table2[[#This Row],[Check 
Tech.]],Table2[[#This Row],[Check DROOLS]],Table2[[#This Row],[Check Domain]],Table2[[#This Row],[Check 
Tag]])="","",1)</f>
        <v/>
      </c>
    </row>
    <row r="230" spans="1:14" ht="76.5">
      <c r="A230" s="33" t="s">
        <v>1018</v>
      </c>
      <c r="B230" s="31" t="s">
        <v>1019</v>
      </c>
      <c r="C230" s="32" t="s">
        <v>43</v>
      </c>
      <c r="D230" s="32" t="s">
        <v>1020</v>
      </c>
      <c r="E230" s="31" t="s">
        <v>131</v>
      </c>
      <c r="F230" s="31" t="s">
        <v>126</v>
      </c>
      <c r="G230" s="31" t="s">
        <v>1021</v>
      </c>
      <c r="H230" s="26" t="str">
        <f>IFERROR(IF(VLOOKUP(B230,'R&amp;C_5.15.1'!$B$2:$G$453,1,FALSE)=B230,"",),"NEW")</f>
        <v/>
      </c>
      <c r="I230" s="26" t="str">
        <f>IF(H230="NEW","NEW",IF(VLOOKUP(B230,'R&amp;C_5.15.1'!$B$2:$G$453,2,FALSE)=C230,"","UPDATED"))</f>
        <v/>
      </c>
      <c r="J230" s="26" t="str">
        <f>IF(H230="NEW","NEW",IF(VLOOKUP(B230,'R&amp;C_5.15.1'!$B$2:$G$453,3,FALSE)=D230,"","UPDATED"))</f>
        <v/>
      </c>
      <c r="K230" s="26" t="str">
        <f>IF(H230="NEW","NEW",IF(VLOOKUP(B230,'R&amp;C_5.15.1'!$B$2:$G$453,4,FALSE)=E230,"","UPDATED"))</f>
        <v/>
      </c>
      <c r="L230" s="26" t="str">
        <f>IF(H230="NEW","NEW",IF(VLOOKUP(B230,'R&amp;C_5.15.1'!$B$2:$G$453,5,FALSE)=F230,"","UPDATED"))</f>
        <v/>
      </c>
      <c r="M230" s="26" t="str">
        <f>IF(H230="NEW","NEW",IF(VLOOKUP(B230,'R&amp;C_5.15.1'!$B$2:$G$453,6,FALSE)=G230,"","UPDATED"))</f>
        <v/>
      </c>
      <c r="N230" s="26" t="str">
        <f>IF(CONCATENATE(Table2[[#This Row],[Check 
Code]],Table2[[#This Row],[Check 
Funct.]],Table2[[#This Row],[Check 
Tech.]],Table2[[#This Row],[Check DROOLS]],Table2[[#This Row],[Check Domain]],Table2[[#This Row],[Check 
Tag]])="","",1)</f>
        <v/>
      </c>
    </row>
    <row r="231" spans="1:14" ht="102">
      <c r="A231" s="33" t="s">
        <v>1022</v>
      </c>
      <c r="B231" s="28" t="s">
        <v>1023</v>
      </c>
      <c r="C231" s="30" t="s">
        <v>43</v>
      </c>
      <c r="D231" s="30" t="s">
        <v>1024</v>
      </c>
      <c r="E231" s="28" t="s">
        <v>131</v>
      </c>
      <c r="F231" s="28" t="s">
        <v>126</v>
      </c>
      <c r="G231" s="28" t="s">
        <v>1013</v>
      </c>
      <c r="H231" s="26" t="str">
        <f>IFERROR(IF(VLOOKUP(B231,'R&amp;C_5.15.1'!$B$2:$G$453,1,FALSE)=B231,"",),"NEW")</f>
        <v/>
      </c>
      <c r="I231" s="26" t="str">
        <f>IF(H231="NEW","NEW",IF(VLOOKUP(B231,'R&amp;C_5.15.1'!$B$2:$G$453,2,FALSE)=C231,"","UPDATED"))</f>
        <v/>
      </c>
      <c r="J231" s="26" t="str">
        <f>IF(H231="NEW","NEW",IF(VLOOKUP(B231,'R&amp;C_5.15.1'!$B$2:$G$453,3,FALSE)=D231,"","UPDATED"))</f>
        <v/>
      </c>
      <c r="K231" s="26" t="str">
        <f>IF(H231="NEW","NEW",IF(VLOOKUP(B231,'R&amp;C_5.15.1'!$B$2:$G$453,4,FALSE)=E231,"","UPDATED"))</f>
        <v/>
      </c>
      <c r="L231" s="26" t="str">
        <f>IF(H231="NEW","NEW",IF(VLOOKUP(B231,'R&amp;C_5.15.1'!$B$2:$G$453,5,FALSE)=F231,"","UPDATED"))</f>
        <v/>
      </c>
      <c r="M231" s="26" t="str">
        <f>IF(H231="NEW","NEW",IF(VLOOKUP(B231,'R&amp;C_5.15.1'!$B$2:$G$453,6,FALSE)=G231,"","UPDATED"))</f>
        <v/>
      </c>
      <c r="N231" s="26" t="str">
        <f>IF(CONCATENATE(Table2[[#This Row],[Check 
Code]],Table2[[#This Row],[Check 
Funct.]],Table2[[#This Row],[Check 
Tech.]],Table2[[#This Row],[Check DROOLS]],Table2[[#This Row],[Check Domain]],Table2[[#This Row],[Check 
Tag]])="","",1)</f>
        <v/>
      </c>
    </row>
    <row r="232" spans="1:14" ht="102">
      <c r="A232" s="33" t="s">
        <v>1025</v>
      </c>
      <c r="B232" s="31" t="s">
        <v>1026</v>
      </c>
      <c r="C232" s="32" t="s">
        <v>43</v>
      </c>
      <c r="D232" s="32" t="s">
        <v>1027</v>
      </c>
      <c r="E232" s="31" t="s">
        <v>125</v>
      </c>
      <c r="F232" s="31" t="s">
        <v>126</v>
      </c>
      <c r="G232" s="31" t="s">
        <v>1013</v>
      </c>
      <c r="H232" s="26" t="str">
        <f>IFERROR(IF(VLOOKUP(B232,'R&amp;C_5.15.1'!$B$2:$G$453,1,FALSE)=B232,"",),"NEW")</f>
        <v/>
      </c>
      <c r="I232" s="26" t="str">
        <f>IF(H232="NEW","NEW",IF(VLOOKUP(B232,'R&amp;C_5.15.1'!$B$2:$G$453,2,FALSE)=C232,"","UPDATED"))</f>
        <v/>
      </c>
      <c r="J232" s="26" t="str">
        <f>IF(H232="NEW","NEW",IF(VLOOKUP(B232,'R&amp;C_5.15.1'!$B$2:$G$453,3,FALSE)=D232,"","UPDATED"))</f>
        <v/>
      </c>
      <c r="K232" s="26" t="str">
        <f>IF(H232="NEW","NEW",IF(VLOOKUP(B232,'R&amp;C_5.15.1'!$B$2:$G$453,4,FALSE)=E232,"","UPDATED"))</f>
        <v/>
      </c>
      <c r="L232" s="26" t="str">
        <f>IF(H232="NEW","NEW",IF(VLOOKUP(B232,'R&amp;C_5.15.1'!$B$2:$G$453,5,FALSE)=F232,"","UPDATED"))</f>
        <v/>
      </c>
      <c r="M232" s="26" t="str">
        <f>IF(H232="NEW","NEW",IF(VLOOKUP(B232,'R&amp;C_5.15.1'!$B$2:$G$453,6,FALSE)=G232,"","UPDATED"))</f>
        <v/>
      </c>
      <c r="N232" s="26" t="str">
        <f>IF(CONCATENATE(Table2[[#This Row],[Check 
Code]],Table2[[#This Row],[Check 
Funct.]],Table2[[#This Row],[Check 
Tech.]],Table2[[#This Row],[Check DROOLS]],Table2[[#This Row],[Check Domain]],Table2[[#This Row],[Check 
Tag]])="","",1)</f>
        <v/>
      </c>
    </row>
    <row r="233" spans="1:14" ht="140.25">
      <c r="A233" s="33" t="s">
        <v>1028</v>
      </c>
      <c r="B233" s="28" t="s">
        <v>1029</v>
      </c>
      <c r="C233" s="30" t="s">
        <v>1030</v>
      </c>
      <c r="D233" s="30" t="s">
        <v>43</v>
      </c>
      <c r="E233" s="28" t="s">
        <v>125</v>
      </c>
      <c r="F233" s="28" t="s">
        <v>126</v>
      </c>
      <c r="G233" s="28" t="s">
        <v>82</v>
      </c>
      <c r="H233" s="26" t="str">
        <f>IFERROR(IF(VLOOKUP(B233,'R&amp;C_5.15.1'!$B$2:$G$453,1,FALSE)=B233,"",),"NEW")</f>
        <v/>
      </c>
      <c r="I233" s="26" t="str">
        <f>IF(H233="NEW","NEW",IF(VLOOKUP(B233,'R&amp;C_5.15.1'!$B$2:$G$453,2,FALSE)=C233,"","UPDATED"))</f>
        <v/>
      </c>
      <c r="J233" s="26" t="str">
        <f>IF(H233="NEW","NEW",IF(VLOOKUP(B233,'R&amp;C_5.15.1'!$B$2:$G$453,3,FALSE)=D233,"","UPDATED"))</f>
        <v/>
      </c>
      <c r="K233" s="26" t="str">
        <f>IF(H233="NEW","NEW",IF(VLOOKUP(B233,'R&amp;C_5.15.1'!$B$2:$G$453,4,FALSE)=E233,"","UPDATED"))</f>
        <v/>
      </c>
      <c r="L233" s="26" t="str">
        <f>IF(H233="NEW","NEW",IF(VLOOKUP(B233,'R&amp;C_5.15.1'!$B$2:$G$453,5,FALSE)=F233,"","UPDATED"))</f>
        <v/>
      </c>
      <c r="M233" s="26" t="str">
        <f>IF(H233="NEW","NEW",IF(VLOOKUP(B233,'R&amp;C_5.15.1'!$B$2:$G$453,6,FALSE)=G233,"","UPDATED"))</f>
        <v/>
      </c>
      <c r="N233" s="26" t="str">
        <f>IF(CONCATENATE(Table2[[#This Row],[Check 
Code]],Table2[[#This Row],[Check 
Funct.]],Table2[[#This Row],[Check 
Tech.]],Table2[[#This Row],[Check DROOLS]],Table2[[#This Row],[Check Domain]],Table2[[#This Row],[Check 
Tag]])="","",1)</f>
        <v/>
      </c>
    </row>
    <row r="234" spans="1:14" ht="25.5">
      <c r="A234" s="33" t="s">
        <v>1031</v>
      </c>
      <c r="B234" s="31" t="s">
        <v>1032</v>
      </c>
      <c r="C234" s="32" t="s">
        <v>1033</v>
      </c>
      <c r="D234" s="32" t="s">
        <v>43</v>
      </c>
      <c r="E234" s="31" t="s">
        <v>125</v>
      </c>
      <c r="F234" s="31" t="s">
        <v>126</v>
      </c>
      <c r="G234" s="31" t="s">
        <v>504</v>
      </c>
      <c r="H234" s="26" t="str">
        <f>IFERROR(IF(VLOOKUP(B234,'R&amp;C_5.15.1'!$B$2:$G$453,1,FALSE)=B234,"",),"NEW")</f>
        <v/>
      </c>
      <c r="I234" s="26" t="str">
        <f>IF(H234="NEW","NEW",IF(VLOOKUP(B234,'R&amp;C_5.15.1'!$B$2:$G$453,2,FALSE)=C234,"","UPDATED"))</f>
        <v/>
      </c>
      <c r="J234" s="26" t="str">
        <f>IF(H234="NEW","NEW",IF(VLOOKUP(B234,'R&amp;C_5.15.1'!$B$2:$G$453,3,FALSE)=D234,"","UPDATED"))</f>
        <v/>
      </c>
      <c r="K234" s="26" t="str">
        <f>IF(H234="NEW","NEW",IF(VLOOKUP(B234,'R&amp;C_5.15.1'!$B$2:$G$453,4,FALSE)=E234,"","UPDATED"))</f>
        <v/>
      </c>
      <c r="L234" s="26" t="str">
        <f>IF(H234="NEW","NEW",IF(VLOOKUP(B234,'R&amp;C_5.15.1'!$B$2:$G$453,5,FALSE)=F234,"","UPDATED"))</f>
        <v/>
      </c>
      <c r="M234" s="26" t="str">
        <f>IF(H234="NEW","NEW",IF(VLOOKUP(B234,'R&amp;C_5.15.1'!$B$2:$G$453,6,FALSE)=G234,"","UPDATED"))</f>
        <v/>
      </c>
      <c r="N234" s="26" t="str">
        <f>IF(CONCATENATE(Table2[[#This Row],[Check 
Code]],Table2[[#This Row],[Check 
Funct.]],Table2[[#This Row],[Check 
Tech.]],Table2[[#This Row],[Check DROOLS]],Table2[[#This Row],[Check Domain]],Table2[[#This Row],[Check 
Tag]])="","",1)</f>
        <v/>
      </c>
    </row>
    <row r="235" spans="1:14" ht="89.25">
      <c r="A235" s="33" t="s">
        <v>1034</v>
      </c>
      <c r="B235" s="28" t="s">
        <v>1035</v>
      </c>
      <c r="C235" s="30" t="s">
        <v>1036</v>
      </c>
      <c r="D235" s="30" t="s">
        <v>43</v>
      </c>
      <c r="E235" s="28" t="s">
        <v>125</v>
      </c>
      <c r="F235" s="28" t="s">
        <v>126</v>
      </c>
      <c r="G235" s="28" t="s">
        <v>387</v>
      </c>
      <c r="H235" s="26" t="str">
        <f>IFERROR(IF(VLOOKUP(B235,'R&amp;C_5.15.1'!$B$2:$G$453,1,FALSE)=B235,"",),"NEW")</f>
        <v/>
      </c>
      <c r="I235" s="26" t="str">
        <f>IF(H235="NEW","NEW",IF(VLOOKUP(B235,'R&amp;C_5.15.1'!$B$2:$G$453,2,FALSE)=C235,"","UPDATED"))</f>
        <v/>
      </c>
      <c r="J235" s="26" t="str">
        <f>IF(H235="NEW","NEW",IF(VLOOKUP(B235,'R&amp;C_5.15.1'!$B$2:$G$453,3,FALSE)=D235,"","UPDATED"))</f>
        <v/>
      </c>
      <c r="K235" s="26" t="str">
        <f>IF(H235="NEW","NEW",IF(VLOOKUP(B235,'R&amp;C_5.15.1'!$B$2:$G$453,4,FALSE)=E235,"","UPDATED"))</f>
        <v/>
      </c>
      <c r="L235" s="26" t="str">
        <f>IF(H235="NEW","NEW",IF(VLOOKUP(B235,'R&amp;C_5.15.1'!$B$2:$G$453,5,FALSE)=F235,"","UPDATED"))</f>
        <v/>
      </c>
      <c r="M235" s="26" t="str">
        <f>IF(H235="NEW","NEW",IF(VLOOKUP(B235,'R&amp;C_5.15.1'!$B$2:$G$453,6,FALSE)=G235,"","UPDATED"))</f>
        <v/>
      </c>
      <c r="N235" s="26" t="str">
        <f>IF(CONCATENATE(Table2[[#This Row],[Check 
Code]],Table2[[#This Row],[Check 
Funct.]],Table2[[#This Row],[Check 
Tech.]],Table2[[#This Row],[Check DROOLS]],Table2[[#This Row],[Check Domain]],Table2[[#This Row],[Check 
Tag]])="","",1)</f>
        <v/>
      </c>
    </row>
    <row r="236" spans="1:14" ht="25.5">
      <c r="A236" s="33" t="s">
        <v>1037</v>
      </c>
      <c r="B236" s="31" t="s">
        <v>1038</v>
      </c>
      <c r="C236" s="32" t="s">
        <v>1039</v>
      </c>
      <c r="D236" s="32" t="s">
        <v>43</v>
      </c>
      <c r="E236" s="31" t="s">
        <v>125</v>
      </c>
      <c r="F236" s="31" t="s">
        <v>126</v>
      </c>
      <c r="G236" s="31" t="s">
        <v>82</v>
      </c>
      <c r="H236" s="26" t="str">
        <f>IFERROR(IF(VLOOKUP(B236,'R&amp;C_5.15.1'!$B$2:$G$453,1,FALSE)=B236,"",),"NEW")</f>
        <v/>
      </c>
      <c r="I236" s="26" t="str">
        <f>IF(H236="NEW","NEW",IF(VLOOKUP(B236,'R&amp;C_5.15.1'!$B$2:$G$453,2,FALSE)=C236,"","UPDATED"))</f>
        <v/>
      </c>
      <c r="J236" s="26" t="str">
        <f>IF(H236="NEW","NEW",IF(VLOOKUP(B236,'R&amp;C_5.15.1'!$B$2:$G$453,3,FALSE)=D236,"","UPDATED"))</f>
        <v/>
      </c>
      <c r="K236" s="26" t="str">
        <f>IF(H236="NEW","NEW",IF(VLOOKUP(B236,'R&amp;C_5.15.1'!$B$2:$G$453,4,FALSE)=E236,"","UPDATED"))</f>
        <v/>
      </c>
      <c r="L236" s="26" t="str">
        <f>IF(H236="NEW","NEW",IF(VLOOKUP(B236,'R&amp;C_5.15.1'!$B$2:$G$453,5,FALSE)=F236,"","UPDATED"))</f>
        <v/>
      </c>
      <c r="M236" s="26" t="str">
        <f>IF(H236="NEW","NEW",IF(VLOOKUP(B236,'R&amp;C_5.15.1'!$B$2:$G$453,6,FALSE)=G236,"","UPDATED"))</f>
        <v/>
      </c>
      <c r="N236" s="26" t="str">
        <f>IF(CONCATENATE(Table2[[#This Row],[Check 
Code]],Table2[[#This Row],[Check 
Funct.]],Table2[[#This Row],[Check 
Tech.]],Table2[[#This Row],[Check DROOLS]],Table2[[#This Row],[Check Domain]],Table2[[#This Row],[Check 
Tag]])="","",1)</f>
        <v/>
      </c>
    </row>
    <row r="237" spans="1:14" ht="38.25">
      <c r="A237" s="33" t="s">
        <v>1040</v>
      </c>
      <c r="B237" s="28" t="s">
        <v>1041</v>
      </c>
      <c r="C237" s="30" t="s">
        <v>1042</v>
      </c>
      <c r="D237" s="30" t="s">
        <v>43</v>
      </c>
      <c r="E237" s="28" t="s">
        <v>125</v>
      </c>
      <c r="F237" s="28" t="s">
        <v>126</v>
      </c>
      <c r="G237" s="28" t="s">
        <v>504</v>
      </c>
      <c r="H237" s="26" t="str">
        <f>IFERROR(IF(VLOOKUP(B237,'R&amp;C_5.15.1'!$B$2:$G$453,1,FALSE)=B237,"",),"NEW")</f>
        <v/>
      </c>
      <c r="I237" s="26" t="str">
        <f>IF(H237="NEW","NEW",IF(VLOOKUP(B237,'R&amp;C_5.15.1'!$B$2:$G$453,2,FALSE)=C237,"","UPDATED"))</f>
        <v/>
      </c>
      <c r="J237" s="26" t="str">
        <f>IF(H237="NEW","NEW",IF(VLOOKUP(B237,'R&amp;C_5.15.1'!$B$2:$G$453,3,FALSE)=D237,"","UPDATED"))</f>
        <v/>
      </c>
      <c r="K237" s="26" t="str">
        <f>IF(H237="NEW","NEW",IF(VLOOKUP(B237,'R&amp;C_5.15.1'!$B$2:$G$453,4,FALSE)=E237,"","UPDATED"))</f>
        <v/>
      </c>
      <c r="L237" s="26" t="str">
        <f>IF(H237="NEW","NEW",IF(VLOOKUP(B237,'R&amp;C_5.15.1'!$B$2:$G$453,5,FALSE)=F237,"","UPDATED"))</f>
        <v/>
      </c>
      <c r="M237" s="26" t="str">
        <f>IF(H237="NEW","NEW",IF(VLOOKUP(B237,'R&amp;C_5.15.1'!$B$2:$G$453,6,FALSE)=G237,"","UPDATED"))</f>
        <v/>
      </c>
      <c r="N237" s="26" t="str">
        <f>IF(CONCATENATE(Table2[[#This Row],[Check 
Code]],Table2[[#This Row],[Check 
Funct.]],Table2[[#This Row],[Check 
Tech.]],Table2[[#This Row],[Check DROOLS]],Table2[[#This Row],[Check Domain]],Table2[[#This Row],[Check 
Tag]])="","",1)</f>
        <v/>
      </c>
    </row>
    <row r="238" spans="1:14" ht="25.5">
      <c r="A238" s="33" t="s">
        <v>1043</v>
      </c>
      <c r="B238" s="31" t="s">
        <v>1044</v>
      </c>
      <c r="C238" s="32" t="s">
        <v>1045</v>
      </c>
      <c r="D238" s="32" t="s">
        <v>43</v>
      </c>
      <c r="E238" s="31" t="s">
        <v>125</v>
      </c>
      <c r="F238" s="31" t="s">
        <v>126</v>
      </c>
      <c r="G238" s="31" t="s">
        <v>387</v>
      </c>
      <c r="H238" s="26" t="str">
        <f>IFERROR(IF(VLOOKUP(B238,'R&amp;C_5.15.1'!$B$2:$G$453,1,FALSE)=B238,"",),"NEW")</f>
        <v/>
      </c>
      <c r="I238" s="26" t="str">
        <f>IF(H238="NEW","NEW",IF(VLOOKUP(B238,'R&amp;C_5.15.1'!$B$2:$G$453,2,FALSE)=C238,"","UPDATED"))</f>
        <v/>
      </c>
      <c r="J238" s="26" t="str">
        <f>IF(H238="NEW","NEW",IF(VLOOKUP(B238,'R&amp;C_5.15.1'!$B$2:$G$453,3,FALSE)=D238,"","UPDATED"))</f>
        <v/>
      </c>
      <c r="K238" s="26" t="str">
        <f>IF(H238="NEW","NEW",IF(VLOOKUP(B238,'R&amp;C_5.15.1'!$B$2:$G$453,4,FALSE)=E238,"","UPDATED"))</f>
        <v/>
      </c>
      <c r="L238" s="26" t="str">
        <f>IF(H238="NEW","NEW",IF(VLOOKUP(B238,'R&amp;C_5.15.1'!$B$2:$G$453,5,FALSE)=F238,"","UPDATED"))</f>
        <v/>
      </c>
      <c r="M238" s="26" t="str">
        <f>IF(H238="NEW","NEW",IF(VLOOKUP(B238,'R&amp;C_5.15.1'!$B$2:$G$453,6,FALSE)=G238,"","UPDATED"))</f>
        <v/>
      </c>
      <c r="N238" s="26" t="str">
        <f>IF(CONCATENATE(Table2[[#This Row],[Check 
Code]],Table2[[#This Row],[Check 
Funct.]],Table2[[#This Row],[Check 
Tech.]],Table2[[#This Row],[Check DROOLS]],Table2[[#This Row],[Check Domain]],Table2[[#This Row],[Check 
Tag]])="","",1)</f>
        <v/>
      </c>
    </row>
    <row r="239" spans="1:14" ht="89.25">
      <c r="A239" s="33" t="s">
        <v>1046</v>
      </c>
      <c r="B239" s="28" t="s">
        <v>1047</v>
      </c>
      <c r="C239" s="30" t="s">
        <v>1048</v>
      </c>
      <c r="D239" s="30" t="s">
        <v>43</v>
      </c>
      <c r="E239" s="28" t="s">
        <v>125</v>
      </c>
      <c r="F239" s="28" t="s">
        <v>126</v>
      </c>
      <c r="G239" s="28" t="s">
        <v>82</v>
      </c>
      <c r="H239" s="26" t="str">
        <f>IFERROR(IF(VLOOKUP(B239,'R&amp;C_5.15.1'!$B$2:$G$453,1,FALSE)=B239,"",),"NEW")</f>
        <v/>
      </c>
      <c r="I239" s="26" t="str">
        <f>IF(H239="NEW","NEW",IF(VLOOKUP(B239,'R&amp;C_5.15.1'!$B$2:$G$453,2,FALSE)=C239,"","UPDATED"))</f>
        <v/>
      </c>
      <c r="J239" s="26" t="str">
        <f>IF(H239="NEW","NEW",IF(VLOOKUP(B239,'R&amp;C_5.15.1'!$B$2:$G$453,3,FALSE)=D239,"","UPDATED"))</f>
        <v/>
      </c>
      <c r="K239" s="26" t="str">
        <f>IF(H239="NEW","NEW",IF(VLOOKUP(B239,'R&amp;C_5.15.1'!$B$2:$G$453,4,FALSE)=E239,"","UPDATED"))</f>
        <v/>
      </c>
      <c r="L239" s="26" t="str">
        <f>IF(H239="NEW","NEW",IF(VLOOKUP(B239,'R&amp;C_5.15.1'!$B$2:$G$453,5,FALSE)=F239,"","UPDATED"))</f>
        <v/>
      </c>
      <c r="M239" s="26" t="str">
        <f>IF(H239="NEW","NEW",IF(VLOOKUP(B239,'R&amp;C_5.15.1'!$B$2:$G$453,6,FALSE)=G239,"","UPDATED"))</f>
        <v/>
      </c>
      <c r="N239" s="26" t="str">
        <f>IF(CONCATENATE(Table2[[#This Row],[Check 
Code]],Table2[[#This Row],[Check 
Funct.]],Table2[[#This Row],[Check 
Tech.]],Table2[[#This Row],[Check DROOLS]],Table2[[#This Row],[Check Domain]],Table2[[#This Row],[Check 
Tag]])="","",1)</f>
        <v/>
      </c>
    </row>
    <row r="240" spans="1:14" ht="216.75">
      <c r="A240" s="33" t="s">
        <v>1049</v>
      </c>
      <c r="B240" s="31" t="s">
        <v>1050</v>
      </c>
      <c r="C240" s="32" t="s">
        <v>1051</v>
      </c>
      <c r="D240" s="32" t="s">
        <v>43</v>
      </c>
      <c r="E240" s="31" t="s">
        <v>125</v>
      </c>
      <c r="F240" s="31" t="s">
        <v>126</v>
      </c>
      <c r="G240" s="31" t="s">
        <v>1052</v>
      </c>
      <c r="H240" s="26" t="str">
        <f>IFERROR(IF(VLOOKUP(B240,'R&amp;C_5.15.1'!$B$2:$G$453,1,FALSE)=B240,"",),"NEW")</f>
        <v/>
      </c>
      <c r="I240" s="26" t="str">
        <f>IF(H240="NEW","NEW",IF(VLOOKUP(B240,'R&amp;C_5.15.1'!$B$2:$G$453,2,FALSE)=C240,"","UPDATED"))</f>
        <v/>
      </c>
      <c r="J240" s="26" t="str">
        <f>IF(H240="NEW","NEW",IF(VLOOKUP(B240,'R&amp;C_5.15.1'!$B$2:$G$453,3,FALSE)=D240,"","UPDATED"))</f>
        <v/>
      </c>
      <c r="K240" s="26" t="str">
        <f>IF(H240="NEW","NEW",IF(VLOOKUP(B240,'R&amp;C_5.15.1'!$B$2:$G$453,4,FALSE)=E240,"","UPDATED"))</f>
        <v/>
      </c>
      <c r="L240" s="26" t="str">
        <f>IF(H240="NEW","NEW",IF(VLOOKUP(B240,'R&amp;C_5.15.1'!$B$2:$G$453,5,FALSE)=F240,"","UPDATED"))</f>
        <v/>
      </c>
      <c r="M240" s="26" t="str">
        <f>IF(H240="NEW","NEW",IF(VLOOKUP(B240,'R&amp;C_5.15.1'!$B$2:$G$453,6,FALSE)=G240,"","UPDATED"))</f>
        <v/>
      </c>
      <c r="N240" s="26" t="str">
        <f>IF(CONCATENATE(Table2[[#This Row],[Check 
Code]],Table2[[#This Row],[Check 
Funct.]],Table2[[#This Row],[Check 
Tech.]],Table2[[#This Row],[Check DROOLS]],Table2[[#This Row],[Check Domain]],Table2[[#This Row],[Check 
Tag]])="","",1)</f>
        <v/>
      </c>
    </row>
    <row r="241" spans="1:14" ht="25.5">
      <c r="A241" s="33" t="s">
        <v>1053</v>
      </c>
      <c r="B241" s="28" t="s">
        <v>1054</v>
      </c>
      <c r="C241" s="30" t="s">
        <v>1055</v>
      </c>
      <c r="D241" s="30" t="s">
        <v>43</v>
      </c>
      <c r="E241" s="28" t="s">
        <v>125</v>
      </c>
      <c r="F241" s="28" t="s">
        <v>126</v>
      </c>
      <c r="G241" s="28" t="s">
        <v>504</v>
      </c>
      <c r="H241" s="26" t="str">
        <f>IFERROR(IF(VLOOKUP(B241,'R&amp;C_5.15.1'!$B$2:$G$453,1,FALSE)=B241,"",),"NEW")</f>
        <v/>
      </c>
      <c r="I241" s="26" t="str">
        <f>IF(H241="NEW","NEW",IF(VLOOKUP(B241,'R&amp;C_5.15.1'!$B$2:$G$453,2,FALSE)=C241,"","UPDATED"))</f>
        <v/>
      </c>
      <c r="J241" s="26" t="str">
        <f>IF(H241="NEW","NEW",IF(VLOOKUP(B241,'R&amp;C_5.15.1'!$B$2:$G$453,3,FALSE)=D241,"","UPDATED"))</f>
        <v/>
      </c>
      <c r="K241" s="26" t="str">
        <f>IF(H241="NEW","NEW",IF(VLOOKUP(B241,'R&amp;C_5.15.1'!$B$2:$G$453,4,FALSE)=E241,"","UPDATED"))</f>
        <v/>
      </c>
      <c r="L241" s="26" t="str">
        <f>IF(H241="NEW","NEW",IF(VLOOKUP(B241,'R&amp;C_5.15.1'!$B$2:$G$453,5,FALSE)=F241,"","UPDATED"))</f>
        <v/>
      </c>
      <c r="M241" s="26" t="str">
        <f>IF(H241="NEW","NEW",IF(VLOOKUP(B241,'R&amp;C_5.15.1'!$B$2:$G$453,6,FALSE)=G241,"","UPDATED"))</f>
        <v/>
      </c>
      <c r="N241" s="26" t="str">
        <f>IF(CONCATENATE(Table2[[#This Row],[Check 
Code]],Table2[[#This Row],[Check 
Funct.]],Table2[[#This Row],[Check 
Tech.]],Table2[[#This Row],[Check DROOLS]],Table2[[#This Row],[Check Domain]],Table2[[#This Row],[Check 
Tag]])="","",1)</f>
        <v/>
      </c>
    </row>
    <row r="242" spans="1:14" ht="38.25">
      <c r="A242" s="33" t="s">
        <v>1056</v>
      </c>
      <c r="B242" s="31" t="s">
        <v>1057</v>
      </c>
      <c r="C242" s="32" t="s">
        <v>1058</v>
      </c>
      <c r="D242" s="32" t="s">
        <v>43</v>
      </c>
      <c r="E242" s="31" t="s">
        <v>125</v>
      </c>
      <c r="F242" s="31" t="s">
        <v>126</v>
      </c>
      <c r="G242" s="31" t="s">
        <v>82</v>
      </c>
      <c r="H242" s="26" t="str">
        <f>IFERROR(IF(VLOOKUP(B242,'R&amp;C_5.15.1'!$B$2:$G$453,1,FALSE)=B242,"",),"NEW")</f>
        <v/>
      </c>
      <c r="I242" s="26" t="str">
        <f>IF(H242="NEW","NEW",IF(VLOOKUP(B242,'R&amp;C_5.15.1'!$B$2:$G$453,2,FALSE)=C242,"","UPDATED"))</f>
        <v/>
      </c>
      <c r="J242" s="26" t="str">
        <f>IF(H242="NEW","NEW",IF(VLOOKUP(B242,'R&amp;C_5.15.1'!$B$2:$G$453,3,FALSE)=D242,"","UPDATED"))</f>
        <v/>
      </c>
      <c r="K242" s="26" t="str">
        <f>IF(H242="NEW","NEW",IF(VLOOKUP(B242,'R&amp;C_5.15.1'!$B$2:$G$453,4,FALSE)=E242,"","UPDATED"))</f>
        <v/>
      </c>
      <c r="L242" s="26" t="str">
        <f>IF(H242="NEW","NEW",IF(VLOOKUP(B242,'R&amp;C_5.15.1'!$B$2:$G$453,5,FALSE)=F242,"","UPDATED"))</f>
        <v/>
      </c>
      <c r="M242" s="26" t="str">
        <f>IF(H242="NEW","NEW",IF(VLOOKUP(B242,'R&amp;C_5.15.1'!$B$2:$G$453,6,FALSE)=G242,"","UPDATED"))</f>
        <v/>
      </c>
      <c r="N242" s="26" t="str">
        <f>IF(CONCATENATE(Table2[[#This Row],[Check 
Code]],Table2[[#This Row],[Check 
Funct.]],Table2[[#This Row],[Check 
Tech.]],Table2[[#This Row],[Check DROOLS]],Table2[[#This Row],[Check Domain]],Table2[[#This Row],[Check 
Tag]])="","",1)</f>
        <v/>
      </c>
    </row>
    <row r="243" spans="1:14" ht="51">
      <c r="A243" s="33" t="s">
        <v>1059</v>
      </c>
      <c r="B243" s="28" t="s">
        <v>1060</v>
      </c>
      <c r="C243" s="30" t="s">
        <v>1061</v>
      </c>
      <c r="D243" s="30" t="s">
        <v>43</v>
      </c>
      <c r="E243" s="28" t="s">
        <v>125</v>
      </c>
      <c r="F243" s="28" t="s">
        <v>126</v>
      </c>
      <c r="G243" s="28" t="s">
        <v>1062</v>
      </c>
      <c r="H243" s="26" t="str">
        <f>IFERROR(IF(VLOOKUP(B243,'R&amp;C_5.15.1'!$B$2:$G$453,1,FALSE)=B243,"",),"NEW")</f>
        <v/>
      </c>
      <c r="I243" s="26" t="str">
        <f>IF(H243="NEW","NEW",IF(VLOOKUP(B243,'R&amp;C_5.15.1'!$B$2:$G$453,2,FALSE)=C243,"","UPDATED"))</f>
        <v/>
      </c>
      <c r="J243" s="26" t="str">
        <f>IF(H243="NEW","NEW",IF(VLOOKUP(B243,'R&amp;C_5.15.1'!$B$2:$G$453,3,FALSE)=D243,"","UPDATED"))</f>
        <v/>
      </c>
      <c r="K243" s="26" t="str">
        <f>IF(H243="NEW","NEW",IF(VLOOKUP(B243,'R&amp;C_5.15.1'!$B$2:$G$453,4,FALSE)=E243,"","UPDATED"))</f>
        <v/>
      </c>
      <c r="L243" s="26" t="str">
        <f>IF(H243="NEW","NEW",IF(VLOOKUP(B243,'R&amp;C_5.15.1'!$B$2:$G$453,5,FALSE)=F243,"","UPDATED"))</f>
        <v/>
      </c>
      <c r="M243" s="26" t="str">
        <f>IF(H243="NEW","NEW",IF(VLOOKUP(B243,'R&amp;C_5.15.1'!$B$2:$G$453,6,FALSE)=G243,"","UPDATED"))</f>
        <v/>
      </c>
      <c r="N243" s="26" t="str">
        <f>IF(CONCATENATE(Table2[[#This Row],[Check 
Code]],Table2[[#This Row],[Check 
Funct.]],Table2[[#This Row],[Check 
Tech.]],Table2[[#This Row],[Check DROOLS]],Table2[[#This Row],[Check Domain]],Table2[[#This Row],[Check 
Tag]])="","",1)</f>
        <v/>
      </c>
    </row>
    <row r="244" spans="1:14" ht="25.5">
      <c r="A244" s="33" t="s">
        <v>1063</v>
      </c>
      <c r="B244" s="31" t="s">
        <v>1064</v>
      </c>
      <c r="C244" s="32" t="s">
        <v>1065</v>
      </c>
      <c r="D244" s="32" t="s">
        <v>43</v>
      </c>
      <c r="E244" s="31" t="s">
        <v>125</v>
      </c>
      <c r="F244" s="31" t="s">
        <v>126</v>
      </c>
      <c r="G244" s="31" t="s">
        <v>504</v>
      </c>
      <c r="H244" s="26" t="str">
        <f>IFERROR(IF(VLOOKUP(B244,'R&amp;C_5.15.1'!$B$2:$G$453,1,FALSE)=B244,"",),"NEW")</f>
        <v/>
      </c>
      <c r="I244" s="26" t="str">
        <f>IF(H244="NEW","NEW",IF(VLOOKUP(B244,'R&amp;C_5.15.1'!$B$2:$G$453,2,FALSE)=C244,"","UPDATED"))</f>
        <v/>
      </c>
      <c r="J244" s="26" t="str">
        <f>IF(H244="NEW","NEW",IF(VLOOKUP(B244,'R&amp;C_5.15.1'!$B$2:$G$453,3,FALSE)=D244,"","UPDATED"))</f>
        <v/>
      </c>
      <c r="K244" s="26" t="str">
        <f>IF(H244="NEW","NEW",IF(VLOOKUP(B244,'R&amp;C_5.15.1'!$B$2:$G$453,4,FALSE)=E244,"","UPDATED"))</f>
        <v/>
      </c>
      <c r="L244" s="26" t="str">
        <f>IF(H244="NEW","NEW",IF(VLOOKUP(B244,'R&amp;C_5.15.1'!$B$2:$G$453,5,FALSE)=F244,"","UPDATED"))</f>
        <v/>
      </c>
      <c r="M244" s="26" t="str">
        <f>IF(H244="NEW","NEW",IF(VLOOKUP(B244,'R&amp;C_5.15.1'!$B$2:$G$453,6,FALSE)=G244,"","UPDATED"))</f>
        <v/>
      </c>
      <c r="N244" s="26" t="str">
        <f>IF(CONCATENATE(Table2[[#This Row],[Check 
Code]],Table2[[#This Row],[Check 
Funct.]],Table2[[#This Row],[Check 
Tech.]],Table2[[#This Row],[Check DROOLS]],Table2[[#This Row],[Check Domain]],Table2[[#This Row],[Check 
Tag]])="","",1)</f>
        <v/>
      </c>
    </row>
    <row r="245" spans="1:14" ht="38.25">
      <c r="A245" s="33" t="s">
        <v>1066</v>
      </c>
      <c r="B245" s="28" t="s">
        <v>1067</v>
      </c>
      <c r="C245" s="30" t="s">
        <v>1068</v>
      </c>
      <c r="D245" s="30" t="s">
        <v>43</v>
      </c>
      <c r="E245" s="28" t="s">
        <v>125</v>
      </c>
      <c r="F245" s="28" t="s">
        <v>126</v>
      </c>
      <c r="G245" s="28" t="s">
        <v>444</v>
      </c>
      <c r="H245" s="26" t="str">
        <f>IFERROR(IF(VLOOKUP(B245,'R&amp;C_5.15.1'!$B$2:$G$453,1,FALSE)=B245,"",),"NEW")</f>
        <v/>
      </c>
      <c r="I245" s="26" t="str">
        <f>IF(H245="NEW","NEW",IF(VLOOKUP(B245,'R&amp;C_5.15.1'!$B$2:$G$453,2,FALSE)=C245,"","UPDATED"))</f>
        <v/>
      </c>
      <c r="J245" s="26" t="str">
        <f>IF(H245="NEW","NEW",IF(VLOOKUP(B245,'R&amp;C_5.15.1'!$B$2:$G$453,3,FALSE)=D245,"","UPDATED"))</f>
        <v/>
      </c>
      <c r="K245" s="26" t="str">
        <f>IF(H245="NEW","NEW",IF(VLOOKUP(B245,'R&amp;C_5.15.1'!$B$2:$G$453,4,FALSE)=E245,"","UPDATED"))</f>
        <v/>
      </c>
      <c r="L245" s="26" t="str">
        <f>IF(H245="NEW","NEW",IF(VLOOKUP(B245,'R&amp;C_5.15.1'!$B$2:$G$453,5,FALSE)=F245,"","UPDATED"))</f>
        <v/>
      </c>
      <c r="M245" s="26" t="str">
        <f>IF(H245="NEW","NEW",IF(VLOOKUP(B245,'R&amp;C_5.15.1'!$B$2:$G$453,6,FALSE)=G245,"","UPDATED"))</f>
        <v/>
      </c>
      <c r="N245" s="26" t="str">
        <f>IF(CONCATENATE(Table2[[#This Row],[Check 
Code]],Table2[[#This Row],[Check 
Funct.]],Table2[[#This Row],[Check 
Tech.]],Table2[[#This Row],[Check DROOLS]],Table2[[#This Row],[Check Domain]],Table2[[#This Row],[Check 
Tag]])="","",1)</f>
        <v/>
      </c>
    </row>
    <row r="246" spans="1:14" ht="51">
      <c r="A246" s="33" t="s">
        <v>1069</v>
      </c>
      <c r="B246" s="31" t="s">
        <v>1070</v>
      </c>
      <c r="C246" s="32" t="s">
        <v>1071</v>
      </c>
      <c r="D246" s="32" t="s">
        <v>43</v>
      </c>
      <c r="E246" s="31" t="s">
        <v>125</v>
      </c>
      <c r="F246" s="31" t="s">
        <v>126</v>
      </c>
      <c r="G246" s="31" t="s">
        <v>444</v>
      </c>
      <c r="H246" s="26" t="str">
        <f>IFERROR(IF(VLOOKUP(B246,'R&amp;C_5.15.1'!$B$2:$G$453,1,FALSE)=B246,"",),"NEW")</f>
        <v/>
      </c>
      <c r="I246" s="26" t="str">
        <f>IF(H246="NEW","NEW",IF(VLOOKUP(B246,'R&amp;C_5.15.1'!$B$2:$G$453,2,FALSE)=C246,"","UPDATED"))</f>
        <v/>
      </c>
      <c r="J246" s="26" t="str">
        <f>IF(H246="NEW","NEW",IF(VLOOKUP(B246,'R&amp;C_5.15.1'!$B$2:$G$453,3,FALSE)=D246,"","UPDATED"))</f>
        <v/>
      </c>
      <c r="K246" s="26" t="str">
        <f>IF(H246="NEW","NEW",IF(VLOOKUP(B246,'R&amp;C_5.15.1'!$B$2:$G$453,4,FALSE)=E246,"","UPDATED"))</f>
        <v/>
      </c>
      <c r="L246" s="26" t="str">
        <f>IF(H246="NEW","NEW",IF(VLOOKUP(B246,'R&amp;C_5.15.1'!$B$2:$G$453,5,FALSE)=F246,"","UPDATED"))</f>
        <v/>
      </c>
      <c r="M246" s="26" t="str">
        <f>IF(H246="NEW","NEW",IF(VLOOKUP(B246,'R&amp;C_5.15.1'!$B$2:$G$453,6,FALSE)=G246,"","UPDATED"))</f>
        <v/>
      </c>
      <c r="N246" s="26" t="str">
        <f>IF(CONCATENATE(Table2[[#This Row],[Check 
Code]],Table2[[#This Row],[Check 
Funct.]],Table2[[#This Row],[Check 
Tech.]],Table2[[#This Row],[Check DROOLS]],Table2[[#This Row],[Check Domain]],Table2[[#This Row],[Check 
Tag]])="","",1)</f>
        <v/>
      </c>
    </row>
    <row r="247" spans="1:14" ht="89.25">
      <c r="A247" s="33" t="s">
        <v>1072</v>
      </c>
      <c r="B247" s="28" t="s">
        <v>1073</v>
      </c>
      <c r="C247" s="30" t="s">
        <v>1074</v>
      </c>
      <c r="D247" s="30" t="s">
        <v>43</v>
      </c>
      <c r="E247" s="28" t="s">
        <v>125</v>
      </c>
      <c r="F247" s="28" t="s">
        <v>126</v>
      </c>
      <c r="G247" s="28" t="s">
        <v>82</v>
      </c>
      <c r="H247" s="26" t="str">
        <f>IFERROR(IF(VLOOKUP(B247,'R&amp;C_5.15.1'!$B$2:$G$453,1,FALSE)=B247,"",),"NEW")</f>
        <v/>
      </c>
      <c r="I247" s="26" t="str">
        <f>IF(H247="NEW","NEW",IF(VLOOKUP(B247,'R&amp;C_5.15.1'!$B$2:$G$453,2,FALSE)=C247,"","UPDATED"))</f>
        <v/>
      </c>
      <c r="J247" s="26" t="str">
        <f>IF(H247="NEW","NEW",IF(VLOOKUP(B247,'R&amp;C_5.15.1'!$B$2:$G$453,3,FALSE)=D247,"","UPDATED"))</f>
        <v/>
      </c>
      <c r="K247" s="26" t="str">
        <f>IF(H247="NEW","NEW",IF(VLOOKUP(B247,'R&amp;C_5.15.1'!$B$2:$G$453,4,FALSE)=E247,"","UPDATED"))</f>
        <v/>
      </c>
      <c r="L247" s="26" t="str">
        <f>IF(H247="NEW","NEW",IF(VLOOKUP(B247,'R&amp;C_5.15.1'!$B$2:$G$453,5,FALSE)=F247,"","UPDATED"))</f>
        <v/>
      </c>
      <c r="M247" s="26" t="str">
        <f>IF(H247="NEW","NEW",IF(VLOOKUP(B247,'R&amp;C_5.15.1'!$B$2:$G$453,6,FALSE)=G247,"","UPDATED"))</f>
        <v/>
      </c>
      <c r="N247" s="26" t="str">
        <f>IF(CONCATENATE(Table2[[#This Row],[Check 
Code]],Table2[[#This Row],[Check 
Funct.]],Table2[[#This Row],[Check 
Tech.]],Table2[[#This Row],[Check DROOLS]],Table2[[#This Row],[Check Domain]],Table2[[#This Row],[Check 
Tag]])="","",1)</f>
        <v/>
      </c>
    </row>
    <row r="248" spans="1:14" ht="51">
      <c r="A248" s="33" t="s">
        <v>1075</v>
      </c>
      <c r="B248" s="31" t="s">
        <v>1076</v>
      </c>
      <c r="C248" s="32" t="s">
        <v>1077</v>
      </c>
      <c r="D248" s="32" t="s">
        <v>43</v>
      </c>
      <c r="E248" s="31" t="s">
        <v>125</v>
      </c>
      <c r="F248" s="31" t="s">
        <v>126</v>
      </c>
      <c r="G248" s="31" t="s">
        <v>387</v>
      </c>
      <c r="H248" s="26" t="str">
        <f>IFERROR(IF(VLOOKUP(B248,'R&amp;C_5.15.1'!$B$2:$G$453,1,FALSE)=B248,"",),"NEW")</f>
        <v/>
      </c>
      <c r="I248" s="26" t="str">
        <f>IF(H248="NEW","NEW",IF(VLOOKUP(B248,'R&amp;C_5.15.1'!$B$2:$G$453,2,FALSE)=C248,"","UPDATED"))</f>
        <v/>
      </c>
      <c r="J248" s="26" t="str">
        <f>IF(H248="NEW","NEW",IF(VLOOKUP(B248,'R&amp;C_5.15.1'!$B$2:$G$453,3,FALSE)=D248,"","UPDATED"))</f>
        <v/>
      </c>
      <c r="K248" s="26" t="str">
        <f>IF(H248="NEW","NEW",IF(VLOOKUP(B248,'R&amp;C_5.15.1'!$B$2:$G$453,4,FALSE)=E248,"","UPDATED"))</f>
        <v/>
      </c>
      <c r="L248" s="26" t="str">
        <f>IF(H248="NEW","NEW",IF(VLOOKUP(B248,'R&amp;C_5.15.1'!$B$2:$G$453,5,FALSE)=F248,"","UPDATED"))</f>
        <v/>
      </c>
      <c r="M248" s="26" t="str">
        <f>IF(H248="NEW","NEW",IF(VLOOKUP(B248,'R&amp;C_5.15.1'!$B$2:$G$453,6,FALSE)=G248,"","UPDATED"))</f>
        <v/>
      </c>
      <c r="N248" s="26" t="str">
        <f>IF(CONCATENATE(Table2[[#This Row],[Check 
Code]],Table2[[#This Row],[Check 
Funct.]],Table2[[#This Row],[Check 
Tech.]],Table2[[#This Row],[Check DROOLS]],Table2[[#This Row],[Check Domain]],Table2[[#This Row],[Check 
Tag]])="","",1)</f>
        <v/>
      </c>
    </row>
    <row r="249" spans="1:14" ht="38.25">
      <c r="A249" s="33" t="s">
        <v>1078</v>
      </c>
      <c r="B249" s="28" t="s">
        <v>1079</v>
      </c>
      <c r="C249" s="30" t="s">
        <v>1080</v>
      </c>
      <c r="D249" s="30" t="s">
        <v>43</v>
      </c>
      <c r="E249" s="28" t="s">
        <v>125</v>
      </c>
      <c r="F249" s="28" t="s">
        <v>126</v>
      </c>
      <c r="G249" s="28" t="s">
        <v>429</v>
      </c>
      <c r="H249" s="26" t="str">
        <f>IFERROR(IF(VLOOKUP(B249,'R&amp;C_5.15.1'!$B$2:$G$453,1,FALSE)=B249,"",),"NEW")</f>
        <v/>
      </c>
      <c r="I249" s="26" t="str">
        <f>IF(H249="NEW","NEW",IF(VLOOKUP(B249,'R&amp;C_5.15.1'!$B$2:$G$453,2,FALSE)=C249,"","UPDATED"))</f>
        <v/>
      </c>
      <c r="J249" s="26" t="str">
        <f>IF(H249="NEW","NEW",IF(VLOOKUP(B249,'R&amp;C_5.15.1'!$B$2:$G$453,3,FALSE)=D249,"","UPDATED"))</f>
        <v/>
      </c>
      <c r="K249" s="26" t="str">
        <f>IF(H249="NEW","NEW",IF(VLOOKUP(B249,'R&amp;C_5.15.1'!$B$2:$G$453,4,FALSE)=E249,"","UPDATED"))</f>
        <v/>
      </c>
      <c r="L249" s="26" t="str">
        <f>IF(H249="NEW","NEW",IF(VLOOKUP(B249,'R&amp;C_5.15.1'!$B$2:$G$453,5,FALSE)=F249,"","UPDATED"))</f>
        <v/>
      </c>
      <c r="M249" s="26" t="str">
        <f>IF(H249="NEW","NEW",IF(VLOOKUP(B249,'R&amp;C_5.15.1'!$B$2:$G$453,6,FALSE)=G249,"","UPDATED"))</f>
        <v/>
      </c>
      <c r="N249" s="26" t="str">
        <f>IF(CONCATENATE(Table2[[#This Row],[Check 
Code]],Table2[[#This Row],[Check 
Funct.]],Table2[[#This Row],[Check 
Tech.]],Table2[[#This Row],[Check DROOLS]],Table2[[#This Row],[Check Domain]],Table2[[#This Row],[Check 
Tag]])="","",1)</f>
        <v/>
      </c>
    </row>
    <row r="250" spans="1:14" ht="25.5">
      <c r="A250" s="33" t="s">
        <v>1081</v>
      </c>
      <c r="B250" s="31" t="s">
        <v>1082</v>
      </c>
      <c r="C250" s="32" t="s">
        <v>1083</v>
      </c>
      <c r="D250" s="32" t="s">
        <v>43</v>
      </c>
      <c r="E250" s="31" t="s">
        <v>125</v>
      </c>
      <c r="F250" s="31" t="s">
        <v>126</v>
      </c>
      <c r="G250" s="31" t="s">
        <v>504</v>
      </c>
      <c r="H250" s="26" t="str">
        <f>IFERROR(IF(VLOOKUP(B250,'R&amp;C_5.15.1'!$B$2:$G$453,1,FALSE)=B250,"",),"NEW")</f>
        <v/>
      </c>
      <c r="I250" s="26" t="str">
        <f>IF(H250="NEW","NEW",IF(VLOOKUP(B250,'R&amp;C_5.15.1'!$B$2:$G$453,2,FALSE)=C250,"","UPDATED"))</f>
        <v/>
      </c>
      <c r="J250" s="26" t="str">
        <f>IF(H250="NEW","NEW",IF(VLOOKUP(B250,'R&amp;C_5.15.1'!$B$2:$G$453,3,FALSE)=D250,"","UPDATED"))</f>
        <v/>
      </c>
      <c r="K250" s="26" t="str">
        <f>IF(H250="NEW","NEW",IF(VLOOKUP(B250,'R&amp;C_5.15.1'!$B$2:$G$453,4,FALSE)=E250,"","UPDATED"))</f>
        <v/>
      </c>
      <c r="L250" s="26" t="str">
        <f>IF(H250="NEW","NEW",IF(VLOOKUP(B250,'R&amp;C_5.15.1'!$B$2:$G$453,5,FALSE)=F250,"","UPDATED"))</f>
        <v/>
      </c>
      <c r="M250" s="26" t="str">
        <f>IF(H250="NEW","NEW",IF(VLOOKUP(B250,'R&amp;C_5.15.1'!$B$2:$G$453,6,FALSE)=G250,"","UPDATED"))</f>
        <v/>
      </c>
      <c r="N250" s="26" t="str">
        <f>IF(CONCATENATE(Table2[[#This Row],[Check 
Code]],Table2[[#This Row],[Check 
Funct.]],Table2[[#This Row],[Check 
Tech.]],Table2[[#This Row],[Check DROOLS]],Table2[[#This Row],[Check Domain]],Table2[[#This Row],[Check 
Tag]])="","",1)</f>
        <v/>
      </c>
    </row>
    <row r="251" spans="1:14" ht="25.5">
      <c r="A251" s="33" t="s">
        <v>1084</v>
      </c>
      <c r="B251" s="28" t="s">
        <v>1085</v>
      </c>
      <c r="C251" s="30" t="s">
        <v>1086</v>
      </c>
      <c r="D251" s="30" t="s">
        <v>43</v>
      </c>
      <c r="E251" s="28" t="s">
        <v>125</v>
      </c>
      <c r="F251" s="28" t="s">
        <v>126</v>
      </c>
      <c r="G251" s="28" t="s">
        <v>919</v>
      </c>
      <c r="H251" s="26" t="str">
        <f>IFERROR(IF(VLOOKUP(B251,'R&amp;C_5.15.1'!$B$2:$G$453,1,FALSE)=B251,"",),"NEW")</f>
        <v/>
      </c>
      <c r="I251" s="26" t="str">
        <f>IF(H251="NEW","NEW",IF(VLOOKUP(B251,'R&amp;C_5.15.1'!$B$2:$G$453,2,FALSE)=C251,"","UPDATED"))</f>
        <v/>
      </c>
      <c r="J251" s="26" t="str">
        <f>IF(H251="NEW","NEW",IF(VLOOKUP(B251,'R&amp;C_5.15.1'!$B$2:$G$453,3,FALSE)=D251,"","UPDATED"))</f>
        <v/>
      </c>
      <c r="K251" s="26" t="str">
        <f>IF(H251="NEW","NEW",IF(VLOOKUP(B251,'R&amp;C_5.15.1'!$B$2:$G$453,4,FALSE)=E251,"","UPDATED"))</f>
        <v/>
      </c>
      <c r="L251" s="26" t="str">
        <f>IF(H251="NEW","NEW",IF(VLOOKUP(B251,'R&amp;C_5.15.1'!$B$2:$G$453,5,FALSE)=F251,"","UPDATED"))</f>
        <v/>
      </c>
      <c r="M251" s="26" t="str">
        <f>IF(H251="NEW","NEW",IF(VLOOKUP(B251,'R&amp;C_5.15.1'!$B$2:$G$453,6,FALSE)=G251,"","UPDATED"))</f>
        <v/>
      </c>
      <c r="N251" s="26" t="str">
        <f>IF(CONCATENATE(Table2[[#This Row],[Check 
Code]],Table2[[#This Row],[Check 
Funct.]],Table2[[#This Row],[Check 
Tech.]],Table2[[#This Row],[Check DROOLS]],Table2[[#This Row],[Check Domain]],Table2[[#This Row],[Check 
Tag]])="","",1)</f>
        <v/>
      </c>
    </row>
    <row r="252" spans="1:14" ht="38.25">
      <c r="A252" s="33" t="s">
        <v>1087</v>
      </c>
      <c r="B252" s="31" t="s">
        <v>1088</v>
      </c>
      <c r="C252" s="32" t="s">
        <v>1089</v>
      </c>
      <c r="D252" s="32" t="s">
        <v>43</v>
      </c>
      <c r="E252" s="31" t="s">
        <v>125</v>
      </c>
      <c r="F252" s="31" t="s">
        <v>126</v>
      </c>
      <c r="G252" s="31" t="s">
        <v>444</v>
      </c>
      <c r="H252" s="26" t="str">
        <f>IFERROR(IF(VLOOKUP(B252,'R&amp;C_5.15.1'!$B$2:$G$453,1,FALSE)=B252,"",),"NEW")</f>
        <v/>
      </c>
      <c r="I252" s="26" t="str">
        <f>IF(H252="NEW","NEW",IF(VLOOKUP(B252,'R&amp;C_5.15.1'!$B$2:$G$453,2,FALSE)=C252,"","UPDATED"))</f>
        <v/>
      </c>
      <c r="J252" s="26" t="str">
        <f>IF(H252="NEW","NEW",IF(VLOOKUP(B252,'R&amp;C_5.15.1'!$B$2:$G$453,3,FALSE)=D252,"","UPDATED"))</f>
        <v/>
      </c>
      <c r="K252" s="26" t="str">
        <f>IF(H252="NEW","NEW",IF(VLOOKUP(B252,'R&amp;C_5.15.1'!$B$2:$G$453,4,FALSE)=E252,"","UPDATED"))</f>
        <v/>
      </c>
      <c r="L252" s="26" t="str">
        <f>IF(H252="NEW","NEW",IF(VLOOKUP(B252,'R&amp;C_5.15.1'!$B$2:$G$453,5,FALSE)=F252,"","UPDATED"))</f>
        <v/>
      </c>
      <c r="M252" s="26" t="str">
        <f>IF(H252="NEW","NEW",IF(VLOOKUP(B252,'R&amp;C_5.15.1'!$B$2:$G$453,6,FALSE)=G252,"","UPDATED"))</f>
        <v/>
      </c>
      <c r="N252" s="26" t="str">
        <f>IF(CONCATENATE(Table2[[#This Row],[Check 
Code]],Table2[[#This Row],[Check 
Funct.]],Table2[[#This Row],[Check 
Tech.]],Table2[[#This Row],[Check DROOLS]],Table2[[#This Row],[Check Domain]],Table2[[#This Row],[Check 
Tag]])="","",1)</f>
        <v/>
      </c>
    </row>
    <row r="253" spans="1:14" ht="25.5">
      <c r="A253" s="33" t="s">
        <v>1090</v>
      </c>
      <c r="B253" s="28" t="s">
        <v>1091</v>
      </c>
      <c r="C253" s="30" t="s">
        <v>1092</v>
      </c>
      <c r="D253" s="30" t="s">
        <v>43</v>
      </c>
      <c r="E253" s="28" t="s">
        <v>125</v>
      </c>
      <c r="F253" s="28" t="s">
        <v>126</v>
      </c>
      <c r="G253" s="28" t="s">
        <v>504</v>
      </c>
      <c r="H253" s="26" t="str">
        <f>IFERROR(IF(VLOOKUP(B253,'R&amp;C_5.15.1'!$B$2:$G$453,1,FALSE)=B253,"",),"NEW")</f>
        <v/>
      </c>
      <c r="I253" s="26" t="str">
        <f>IF(H253="NEW","NEW",IF(VLOOKUP(B253,'R&amp;C_5.15.1'!$B$2:$G$453,2,FALSE)=C253,"","UPDATED"))</f>
        <v/>
      </c>
      <c r="J253" s="26" t="str">
        <f>IF(H253="NEW","NEW",IF(VLOOKUP(B253,'R&amp;C_5.15.1'!$B$2:$G$453,3,FALSE)=D253,"","UPDATED"))</f>
        <v/>
      </c>
      <c r="K253" s="26" t="str">
        <f>IF(H253="NEW","NEW",IF(VLOOKUP(B253,'R&amp;C_5.15.1'!$B$2:$G$453,4,FALSE)=E253,"","UPDATED"))</f>
        <v/>
      </c>
      <c r="L253" s="26" t="str">
        <f>IF(H253="NEW","NEW",IF(VLOOKUP(B253,'R&amp;C_5.15.1'!$B$2:$G$453,5,FALSE)=F253,"","UPDATED"))</f>
        <v/>
      </c>
      <c r="M253" s="26" t="str">
        <f>IF(H253="NEW","NEW",IF(VLOOKUP(B253,'R&amp;C_5.15.1'!$B$2:$G$453,6,FALSE)=G253,"","UPDATED"))</f>
        <v/>
      </c>
      <c r="N253" s="26" t="str">
        <f>IF(CONCATENATE(Table2[[#This Row],[Check 
Code]],Table2[[#This Row],[Check 
Funct.]],Table2[[#This Row],[Check 
Tech.]],Table2[[#This Row],[Check DROOLS]],Table2[[#This Row],[Check Domain]],Table2[[#This Row],[Check 
Tag]])="","",1)</f>
        <v/>
      </c>
    </row>
    <row r="254" spans="1:14" ht="38.25">
      <c r="A254" s="33" t="s">
        <v>1093</v>
      </c>
      <c r="B254" s="31" t="s">
        <v>1094</v>
      </c>
      <c r="C254" s="32" t="s">
        <v>1095</v>
      </c>
      <c r="D254" s="32" t="s">
        <v>43</v>
      </c>
      <c r="E254" s="31" t="s">
        <v>125</v>
      </c>
      <c r="F254" s="31" t="s">
        <v>126</v>
      </c>
      <c r="G254" s="31" t="s">
        <v>504</v>
      </c>
      <c r="H254" s="26" t="str">
        <f>IFERROR(IF(VLOOKUP(B254,'R&amp;C_5.15.1'!$B$2:$G$453,1,FALSE)=B254,"",),"NEW")</f>
        <v/>
      </c>
      <c r="I254" s="26" t="str">
        <f>IF(H254="NEW","NEW",IF(VLOOKUP(B254,'R&amp;C_5.15.1'!$B$2:$G$453,2,FALSE)=C254,"","UPDATED"))</f>
        <v/>
      </c>
      <c r="J254" s="26" t="str">
        <f>IF(H254="NEW","NEW",IF(VLOOKUP(B254,'R&amp;C_5.15.1'!$B$2:$G$453,3,FALSE)=D254,"","UPDATED"))</f>
        <v/>
      </c>
      <c r="K254" s="26" t="str">
        <f>IF(H254="NEW","NEW",IF(VLOOKUP(B254,'R&amp;C_5.15.1'!$B$2:$G$453,4,FALSE)=E254,"","UPDATED"))</f>
        <v/>
      </c>
      <c r="L254" s="26" t="str">
        <f>IF(H254="NEW","NEW",IF(VLOOKUP(B254,'R&amp;C_5.15.1'!$B$2:$G$453,5,FALSE)=F254,"","UPDATED"))</f>
        <v/>
      </c>
      <c r="M254" s="26" t="str">
        <f>IF(H254="NEW","NEW",IF(VLOOKUP(B254,'R&amp;C_5.15.1'!$B$2:$G$453,6,FALSE)=G254,"","UPDATED"))</f>
        <v/>
      </c>
      <c r="N254" s="26" t="str">
        <f>IF(CONCATENATE(Table2[[#This Row],[Check 
Code]],Table2[[#This Row],[Check 
Funct.]],Table2[[#This Row],[Check 
Tech.]],Table2[[#This Row],[Check DROOLS]],Table2[[#This Row],[Check Domain]],Table2[[#This Row],[Check 
Tag]])="","",1)</f>
        <v/>
      </c>
    </row>
    <row r="255" spans="1:14" ht="102">
      <c r="A255" s="33" t="s">
        <v>1096</v>
      </c>
      <c r="B255" s="28" t="s">
        <v>1097</v>
      </c>
      <c r="C255" s="30" t="s">
        <v>1098</v>
      </c>
      <c r="D255" s="30" t="s">
        <v>43</v>
      </c>
      <c r="E255" s="28" t="s">
        <v>125</v>
      </c>
      <c r="F255" s="28" t="s">
        <v>126</v>
      </c>
      <c r="G255" s="28" t="s">
        <v>1099</v>
      </c>
      <c r="H255" s="26" t="str">
        <f>IFERROR(IF(VLOOKUP(B255,'R&amp;C_5.15.1'!$B$2:$G$453,1,FALSE)=B255,"",),"NEW")</f>
        <v/>
      </c>
      <c r="I255" s="26" t="str">
        <f>IF(H255="NEW","NEW",IF(VLOOKUP(B255,'R&amp;C_5.15.1'!$B$2:$G$453,2,FALSE)=C255,"","UPDATED"))</f>
        <v/>
      </c>
      <c r="J255" s="26" t="str">
        <f>IF(H255="NEW","NEW",IF(VLOOKUP(B255,'R&amp;C_5.15.1'!$B$2:$G$453,3,FALSE)=D255,"","UPDATED"))</f>
        <v/>
      </c>
      <c r="K255" s="26" t="str">
        <f>IF(H255="NEW","NEW",IF(VLOOKUP(B255,'R&amp;C_5.15.1'!$B$2:$G$453,4,FALSE)=E255,"","UPDATED"))</f>
        <v/>
      </c>
      <c r="L255" s="26" t="str">
        <f>IF(H255="NEW","NEW",IF(VLOOKUP(B255,'R&amp;C_5.15.1'!$B$2:$G$453,5,FALSE)=F255,"","UPDATED"))</f>
        <v/>
      </c>
      <c r="M255" s="26" t="str">
        <f>IF(H255="NEW","NEW",IF(VLOOKUP(B255,'R&amp;C_5.15.1'!$B$2:$G$453,6,FALSE)=G255,"","UPDATED"))</f>
        <v/>
      </c>
      <c r="N255" s="26" t="str">
        <f>IF(CONCATENATE(Table2[[#This Row],[Check 
Code]],Table2[[#This Row],[Check 
Funct.]],Table2[[#This Row],[Check 
Tech.]],Table2[[#This Row],[Check DROOLS]],Table2[[#This Row],[Check Domain]],Table2[[#This Row],[Check 
Tag]])="","",1)</f>
        <v/>
      </c>
    </row>
    <row r="256" spans="1:14" ht="76.5">
      <c r="A256" s="33" t="s">
        <v>1100</v>
      </c>
      <c r="B256" s="31" t="s">
        <v>1101</v>
      </c>
      <c r="C256" s="32" t="s">
        <v>1102</v>
      </c>
      <c r="D256" s="32" t="s">
        <v>43</v>
      </c>
      <c r="E256" s="31" t="s">
        <v>125</v>
      </c>
      <c r="F256" s="31" t="s">
        <v>126</v>
      </c>
      <c r="G256" s="31" t="s">
        <v>444</v>
      </c>
      <c r="H256" s="26" t="str">
        <f>IFERROR(IF(VLOOKUP(B256,'R&amp;C_5.15.1'!$B$2:$G$453,1,FALSE)=B256,"",),"NEW")</f>
        <v/>
      </c>
      <c r="I256" s="26" t="str">
        <f>IF(H256="NEW","NEW",IF(VLOOKUP(B256,'R&amp;C_5.15.1'!$B$2:$G$453,2,FALSE)=C256,"","UPDATED"))</f>
        <v/>
      </c>
      <c r="J256" s="26" t="str">
        <f>IF(H256="NEW","NEW",IF(VLOOKUP(B256,'R&amp;C_5.15.1'!$B$2:$G$453,3,FALSE)=D256,"","UPDATED"))</f>
        <v/>
      </c>
      <c r="K256" s="26" t="str">
        <f>IF(H256="NEW","NEW",IF(VLOOKUP(B256,'R&amp;C_5.15.1'!$B$2:$G$453,4,FALSE)=E256,"","UPDATED"))</f>
        <v/>
      </c>
      <c r="L256" s="26" t="str">
        <f>IF(H256="NEW","NEW",IF(VLOOKUP(B256,'R&amp;C_5.15.1'!$B$2:$G$453,5,FALSE)=F256,"","UPDATED"))</f>
        <v/>
      </c>
      <c r="M256" s="26" t="str">
        <f>IF(H256="NEW","NEW",IF(VLOOKUP(B256,'R&amp;C_5.15.1'!$B$2:$G$453,6,FALSE)=G256,"","UPDATED"))</f>
        <v/>
      </c>
      <c r="N256" s="26" t="str">
        <f>IF(CONCATENATE(Table2[[#This Row],[Check 
Code]],Table2[[#This Row],[Check 
Funct.]],Table2[[#This Row],[Check 
Tech.]],Table2[[#This Row],[Check DROOLS]],Table2[[#This Row],[Check Domain]],Table2[[#This Row],[Check 
Tag]])="","",1)</f>
        <v/>
      </c>
    </row>
    <row r="257" spans="1:14" ht="63.75">
      <c r="A257" s="33" t="s">
        <v>1103</v>
      </c>
      <c r="B257" s="28" t="s">
        <v>1104</v>
      </c>
      <c r="C257" s="30" t="s">
        <v>1105</v>
      </c>
      <c r="D257" s="30" t="s">
        <v>43</v>
      </c>
      <c r="E257" s="28" t="s">
        <v>125</v>
      </c>
      <c r="F257" s="28" t="s">
        <v>126</v>
      </c>
      <c r="G257" s="28" t="s">
        <v>1106</v>
      </c>
      <c r="H257" s="26" t="str">
        <f>IFERROR(IF(VLOOKUP(B257,'R&amp;C_5.15.1'!$B$2:$G$453,1,FALSE)=B257,"",),"NEW")</f>
        <v/>
      </c>
      <c r="I257" s="26" t="str">
        <f>IF(H257="NEW","NEW",IF(VLOOKUP(B257,'R&amp;C_5.15.1'!$B$2:$G$453,2,FALSE)=C257,"","UPDATED"))</f>
        <v/>
      </c>
      <c r="J257" s="26" t="str">
        <f>IF(H257="NEW","NEW",IF(VLOOKUP(B257,'R&amp;C_5.15.1'!$B$2:$G$453,3,FALSE)=D257,"","UPDATED"))</f>
        <v/>
      </c>
      <c r="K257" s="26" t="str">
        <f>IF(H257="NEW","NEW",IF(VLOOKUP(B257,'R&amp;C_5.15.1'!$B$2:$G$453,4,FALSE)=E257,"","UPDATED"))</f>
        <v/>
      </c>
      <c r="L257" s="26" t="str">
        <f>IF(H257="NEW","NEW",IF(VLOOKUP(B257,'R&amp;C_5.15.1'!$B$2:$G$453,5,FALSE)=F257,"","UPDATED"))</f>
        <v/>
      </c>
      <c r="M257" s="26" t="str">
        <f>IF(H257="NEW","NEW",IF(VLOOKUP(B257,'R&amp;C_5.15.1'!$B$2:$G$453,6,FALSE)=G257,"","UPDATED"))</f>
        <v/>
      </c>
      <c r="N257" s="26" t="str">
        <f>IF(CONCATENATE(Table2[[#This Row],[Check 
Code]],Table2[[#This Row],[Check 
Funct.]],Table2[[#This Row],[Check 
Tech.]],Table2[[#This Row],[Check DROOLS]],Table2[[#This Row],[Check Domain]],Table2[[#This Row],[Check 
Tag]])="","",1)</f>
        <v/>
      </c>
    </row>
    <row r="258" spans="1:14" ht="25.5">
      <c r="A258" s="33" t="s">
        <v>1107</v>
      </c>
      <c r="B258" s="31" t="s">
        <v>1108</v>
      </c>
      <c r="C258" s="32" t="s">
        <v>1109</v>
      </c>
      <c r="D258" s="32" t="s">
        <v>43</v>
      </c>
      <c r="E258" s="31" t="s">
        <v>125</v>
      </c>
      <c r="F258" s="31" t="s">
        <v>126</v>
      </c>
      <c r="G258" s="31" t="s">
        <v>387</v>
      </c>
      <c r="H258" s="26" t="str">
        <f>IFERROR(IF(VLOOKUP(B258,'R&amp;C_5.15.1'!$B$2:$G$453,1,FALSE)=B258,"",),"NEW")</f>
        <v/>
      </c>
      <c r="I258" s="26" t="str">
        <f>IF(H258="NEW","NEW",IF(VLOOKUP(B258,'R&amp;C_5.15.1'!$B$2:$G$453,2,FALSE)=C258,"","UPDATED"))</f>
        <v/>
      </c>
      <c r="J258" s="26" t="str">
        <f>IF(H258="NEW","NEW",IF(VLOOKUP(B258,'R&amp;C_5.15.1'!$B$2:$G$453,3,FALSE)=D258,"","UPDATED"))</f>
        <v/>
      </c>
      <c r="K258" s="26" t="str">
        <f>IF(H258="NEW","NEW",IF(VLOOKUP(B258,'R&amp;C_5.15.1'!$B$2:$G$453,4,FALSE)=E258,"","UPDATED"))</f>
        <v/>
      </c>
      <c r="L258" s="26" t="str">
        <f>IF(H258="NEW","NEW",IF(VLOOKUP(B258,'R&amp;C_5.15.1'!$B$2:$G$453,5,FALSE)=F258,"","UPDATED"))</f>
        <v/>
      </c>
      <c r="M258" s="26" t="str">
        <f>IF(H258="NEW","NEW",IF(VLOOKUP(B258,'R&amp;C_5.15.1'!$B$2:$G$453,6,FALSE)=G258,"","UPDATED"))</f>
        <v/>
      </c>
      <c r="N258" s="26" t="str">
        <f>IF(CONCATENATE(Table2[[#This Row],[Check 
Code]],Table2[[#This Row],[Check 
Funct.]],Table2[[#This Row],[Check 
Tech.]],Table2[[#This Row],[Check DROOLS]],Table2[[#This Row],[Check Domain]],Table2[[#This Row],[Check 
Tag]])="","",1)</f>
        <v/>
      </c>
    </row>
    <row r="259" spans="1:14" ht="25.5">
      <c r="A259" s="33" t="s">
        <v>1110</v>
      </c>
      <c r="B259" s="28" t="s">
        <v>1111</v>
      </c>
      <c r="C259" s="30" t="s">
        <v>1112</v>
      </c>
      <c r="D259" s="30" t="s">
        <v>43</v>
      </c>
      <c r="E259" s="28" t="s">
        <v>125</v>
      </c>
      <c r="F259" s="28" t="s">
        <v>126</v>
      </c>
      <c r="G259" s="28" t="s">
        <v>136</v>
      </c>
      <c r="H259" s="26" t="str">
        <f>IFERROR(IF(VLOOKUP(B259,'R&amp;C_5.15.1'!$B$2:$G$453,1,FALSE)=B259,"",),"NEW")</f>
        <v/>
      </c>
      <c r="I259" s="26" t="str">
        <f>IF(H259="NEW","NEW",IF(VLOOKUP(B259,'R&amp;C_5.15.1'!$B$2:$G$453,2,FALSE)=C259,"","UPDATED"))</f>
        <v/>
      </c>
      <c r="J259" s="26" t="str">
        <f>IF(H259="NEW","NEW",IF(VLOOKUP(B259,'R&amp;C_5.15.1'!$B$2:$G$453,3,FALSE)=D259,"","UPDATED"))</f>
        <v/>
      </c>
      <c r="K259" s="26" t="str">
        <f>IF(H259="NEW","NEW",IF(VLOOKUP(B259,'R&amp;C_5.15.1'!$B$2:$G$453,4,FALSE)=E259,"","UPDATED"))</f>
        <v/>
      </c>
      <c r="L259" s="26" t="str">
        <f>IF(H259="NEW","NEW",IF(VLOOKUP(B259,'R&amp;C_5.15.1'!$B$2:$G$453,5,FALSE)=F259,"","UPDATED"))</f>
        <v/>
      </c>
      <c r="M259" s="26" t="str">
        <f>IF(H259="NEW","NEW",IF(VLOOKUP(B259,'R&amp;C_5.15.1'!$B$2:$G$453,6,FALSE)=G259,"","UPDATED"))</f>
        <v/>
      </c>
      <c r="N259" s="26" t="str">
        <f>IF(CONCATENATE(Table2[[#This Row],[Check 
Code]],Table2[[#This Row],[Check 
Funct.]],Table2[[#This Row],[Check 
Tech.]],Table2[[#This Row],[Check DROOLS]],Table2[[#This Row],[Check Domain]],Table2[[#This Row],[Check 
Tag]])="","",1)</f>
        <v/>
      </c>
    </row>
    <row r="260" spans="1:14" ht="191.25">
      <c r="A260" s="33" t="s">
        <v>1113</v>
      </c>
      <c r="B260" s="31" t="s">
        <v>1114</v>
      </c>
      <c r="C260" s="32" t="s">
        <v>1115</v>
      </c>
      <c r="D260" s="32" t="s">
        <v>43</v>
      </c>
      <c r="E260" s="31" t="s">
        <v>125</v>
      </c>
      <c r="F260" s="31" t="s">
        <v>126</v>
      </c>
      <c r="G260" s="31" t="s">
        <v>1116</v>
      </c>
      <c r="H260" s="26" t="str">
        <f>IFERROR(IF(VLOOKUP(B260,'R&amp;C_5.15.1'!$B$2:$G$453,1,FALSE)=B260,"",),"NEW")</f>
        <v/>
      </c>
      <c r="I260" s="26" t="str">
        <f>IF(H260="NEW","NEW",IF(VLOOKUP(B260,'R&amp;C_5.15.1'!$B$2:$G$453,2,FALSE)=C260,"","UPDATED"))</f>
        <v/>
      </c>
      <c r="J260" s="26" t="str">
        <f>IF(H260="NEW","NEW",IF(VLOOKUP(B260,'R&amp;C_5.15.1'!$B$2:$G$453,3,FALSE)=D260,"","UPDATED"))</f>
        <v/>
      </c>
      <c r="K260" s="26" t="str">
        <f>IF(H260="NEW","NEW",IF(VLOOKUP(B260,'R&amp;C_5.15.1'!$B$2:$G$453,4,FALSE)=E260,"","UPDATED"))</f>
        <v/>
      </c>
      <c r="L260" s="26" t="str">
        <f>IF(H260="NEW","NEW",IF(VLOOKUP(B260,'R&amp;C_5.15.1'!$B$2:$G$453,5,FALSE)=F260,"","UPDATED"))</f>
        <v/>
      </c>
      <c r="M260" s="26" t="str">
        <f>IF(H260="NEW","NEW",IF(VLOOKUP(B260,'R&amp;C_5.15.1'!$B$2:$G$453,6,FALSE)=G260,"","UPDATED"))</f>
        <v/>
      </c>
      <c r="N260" s="26" t="str">
        <f>IF(CONCATENATE(Table2[[#This Row],[Check 
Code]],Table2[[#This Row],[Check 
Funct.]],Table2[[#This Row],[Check 
Tech.]],Table2[[#This Row],[Check DROOLS]],Table2[[#This Row],[Check Domain]],Table2[[#This Row],[Check 
Tag]])="","",1)</f>
        <v/>
      </c>
    </row>
    <row r="261" spans="1:14" ht="25.5">
      <c r="A261" s="33" t="s">
        <v>1117</v>
      </c>
      <c r="B261" s="28" t="s">
        <v>1118</v>
      </c>
      <c r="C261" s="30" t="s">
        <v>1119</v>
      </c>
      <c r="D261" s="30" t="s">
        <v>43</v>
      </c>
      <c r="E261" s="28" t="s">
        <v>125</v>
      </c>
      <c r="F261" s="28" t="s">
        <v>126</v>
      </c>
      <c r="G261" s="28" t="s">
        <v>136</v>
      </c>
      <c r="H261" s="26" t="str">
        <f>IFERROR(IF(VLOOKUP(B261,'R&amp;C_5.15.1'!$B$2:$G$453,1,FALSE)=B261,"",),"NEW")</f>
        <v/>
      </c>
      <c r="I261" s="26" t="str">
        <f>IF(H261="NEW","NEW",IF(VLOOKUP(B261,'R&amp;C_5.15.1'!$B$2:$G$453,2,FALSE)=C261,"","UPDATED"))</f>
        <v/>
      </c>
      <c r="J261" s="26" t="str">
        <f>IF(H261="NEW","NEW",IF(VLOOKUP(B261,'R&amp;C_5.15.1'!$B$2:$G$453,3,FALSE)=D261,"","UPDATED"))</f>
        <v/>
      </c>
      <c r="K261" s="26" t="str">
        <f>IF(H261="NEW","NEW",IF(VLOOKUP(B261,'R&amp;C_5.15.1'!$B$2:$G$453,4,FALSE)=E261,"","UPDATED"))</f>
        <v/>
      </c>
      <c r="L261" s="26" t="str">
        <f>IF(H261="NEW","NEW",IF(VLOOKUP(B261,'R&amp;C_5.15.1'!$B$2:$G$453,5,FALSE)=F261,"","UPDATED"))</f>
        <v/>
      </c>
      <c r="M261" s="26" t="str">
        <f>IF(H261="NEW","NEW",IF(VLOOKUP(B261,'R&amp;C_5.15.1'!$B$2:$G$453,6,FALSE)=G261,"","UPDATED"))</f>
        <v/>
      </c>
      <c r="N261" s="26" t="str">
        <f>IF(CONCATENATE(Table2[[#This Row],[Check 
Code]],Table2[[#This Row],[Check 
Funct.]],Table2[[#This Row],[Check 
Tech.]],Table2[[#This Row],[Check DROOLS]],Table2[[#This Row],[Check Domain]],Table2[[#This Row],[Check 
Tag]])="","",1)</f>
        <v/>
      </c>
    </row>
    <row r="262" spans="1:14" ht="76.5">
      <c r="A262" s="33" t="s">
        <v>1120</v>
      </c>
      <c r="B262" s="31" t="s">
        <v>1121</v>
      </c>
      <c r="C262" s="32" t="s">
        <v>1122</v>
      </c>
      <c r="D262" s="32" t="s">
        <v>43</v>
      </c>
      <c r="E262" s="31" t="s">
        <v>125</v>
      </c>
      <c r="F262" s="31" t="s">
        <v>126</v>
      </c>
      <c r="G262" s="31" t="s">
        <v>387</v>
      </c>
      <c r="H262" s="26" t="str">
        <f>IFERROR(IF(VLOOKUP(B262,'R&amp;C_5.15.1'!$B$2:$G$453,1,FALSE)=B262,"",),"NEW")</f>
        <v/>
      </c>
      <c r="I262" s="26" t="str">
        <f>IF(H262="NEW","NEW",IF(VLOOKUP(B262,'R&amp;C_5.15.1'!$B$2:$G$453,2,FALSE)=C262,"","UPDATED"))</f>
        <v/>
      </c>
      <c r="J262" s="26" t="str">
        <f>IF(H262="NEW","NEW",IF(VLOOKUP(B262,'R&amp;C_5.15.1'!$B$2:$G$453,3,FALSE)=D262,"","UPDATED"))</f>
        <v/>
      </c>
      <c r="K262" s="26" t="str">
        <f>IF(H262="NEW","NEW",IF(VLOOKUP(B262,'R&amp;C_5.15.1'!$B$2:$G$453,4,FALSE)=E262,"","UPDATED"))</f>
        <v/>
      </c>
      <c r="L262" s="26" t="str">
        <f>IF(H262="NEW","NEW",IF(VLOOKUP(B262,'R&amp;C_5.15.1'!$B$2:$G$453,5,FALSE)=F262,"","UPDATED"))</f>
        <v/>
      </c>
      <c r="M262" s="26" t="str">
        <f>IF(H262="NEW","NEW",IF(VLOOKUP(B262,'R&amp;C_5.15.1'!$B$2:$G$453,6,FALSE)=G262,"","UPDATED"))</f>
        <v/>
      </c>
      <c r="N262" s="26" t="str">
        <f>IF(CONCATENATE(Table2[[#This Row],[Check 
Code]],Table2[[#This Row],[Check 
Funct.]],Table2[[#This Row],[Check 
Tech.]],Table2[[#This Row],[Check DROOLS]],Table2[[#This Row],[Check Domain]],Table2[[#This Row],[Check 
Tag]])="","",1)</f>
        <v/>
      </c>
    </row>
    <row r="263" spans="1:14" ht="38.25">
      <c r="A263" s="33" t="s">
        <v>1123</v>
      </c>
      <c r="B263" s="28" t="s">
        <v>1124</v>
      </c>
      <c r="C263" s="30" t="s">
        <v>1125</v>
      </c>
      <c r="D263" s="30" t="s">
        <v>43</v>
      </c>
      <c r="E263" s="28" t="s">
        <v>125</v>
      </c>
      <c r="F263" s="28" t="s">
        <v>126</v>
      </c>
      <c r="G263" s="28" t="s">
        <v>136</v>
      </c>
      <c r="H263" s="26" t="str">
        <f>IFERROR(IF(VLOOKUP(B263,'R&amp;C_5.15.1'!$B$2:$G$453,1,FALSE)=B263,"",),"NEW")</f>
        <v/>
      </c>
      <c r="I263" s="26" t="str">
        <f>IF(H263="NEW","NEW",IF(VLOOKUP(B263,'R&amp;C_5.15.1'!$B$2:$G$453,2,FALSE)=C263,"","UPDATED"))</f>
        <v/>
      </c>
      <c r="J263" s="26" t="str">
        <f>IF(H263="NEW","NEW",IF(VLOOKUP(B263,'R&amp;C_5.15.1'!$B$2:$G$453,3,FALSE)=D263,"","UPDATED"))</f>
        <v/>
      </c>
      <c r="K263" s="26" t="str">
        <f>IF(H263="NEW","NEW",IF(VLOOKUP(B263,'R&amp;C_5.15.1'!$B$2:$G$453,4,FALSE)=E263,"","UPDATED"))</f>
        <v/>
      </c>
      <c r="L263" s="26" t="str">
        <f>IF(H263="NEW","NEW",IF(VLOOKUP(B263,'R&amp;C_5.15.1'!$B$2:$G$453,5,FALSE)=F263,"","UPDATED"))</f>
        <v/>
      </c>
      <c r="M263" s="26" t="str">
        <f>IF(H263="NEW","NEW",IF(VLOOKUP(B263,'R&amp;C_5.15.1'!$B$2:$G$453,6,FALSE)=G263,"","UPDATED"))</f>
        <v/>
      </c>
      <c r="N263" s="26" t="str">
        <f>IF(CONCATENATE(Table2[[#This Row],[Check 
Code]],Table2[[#This Row],[Check 
Funct.]],Table2[[#This Row],[Check 
Tech.]],Table2[[#This Row],[Check DROOLS]],Table2[[#This Row],[Check Domain]],Table2[[#This Row],[Check 
Tag]])="","",1)</f>
        <v/>
      </c>
    </row>
    <row r="264" spans="1:14" ht="25.5">
      <c r="A264" s="33" t="s">
        <v>1126</v>
      </c>
      <c r="B264" s="31" t="s">
        <v>1127</v>
      </c>
      <c r="C264" s="32" t="s">
        <v>1128</v>
      </c>
      <c r="D264" s="32" t="s">
        <v>43</v>
      </c>
      <c r="E264" s="31" t="s">
        <v>125</v>
      </c>
      <c r="F264" s="31" t="s">
        <v>126</v>
      </c>
      <c r="G264" s="31" t="s">
        <v>136</v>
      </c>
      <c r="H264" s="26" t="str">
        <f>IFERROR(IF(VLOOKUP(B264,'R&amp;C_5.15.1'!$B$2:$G$453,1,FALSE)=B264,"",),"NEW")</f>
        <v/>
      </c>
      <c r="I264" s="26" t="str">
        <f>IF(H264="NEW","NEW",IF(VLOOKUP(B264,'R&amp;C_5.15.1'!$B$2:$G$453,2,FALSE)=C264,"","UPDATED"))</f>
        <v/>
      </c>
      <c r="J264" s="26" t="str">
        <f>IF(H264="NEW","NEW",IF(VLOOKUP(B264,'R&amp;C_5.15.1'!$B$2:$G$453,3,FALSE)=D264,"","UPDATED"))</f>
        <v/>
      </c>
      <c r="K264" s="26" t="str">
        <f>IF(H264="NEW","NEW",IF(VLOOKUP(B264,'R&amp;C_5.15.1'!$B$2:$G$453,4,FALSE)=E264,"","UPDATED"))</f>
        <v/>
      </c>
      <c r="L264" s="26" t="str">
        <f>IF(H264="NEW","NEW",IF(VLOOKUP(B264,'R&amp;C_5.15.1'!$B$2:$G$453,5,FALSE)=F264,"","UPDATED"))</f>
        <v/>
      </c>
      <c r="M264" s="26" t="str">
        <f>IF(H264="NEW","NEW",IF(VLOOKUP(B264,'R&amp;C_5.15.1'!$B$2:$G$453,6,FALSE)=G264,"","UPDATED"))</f>
        <v/>
      </c>
      <c r="N264" s="26" t="str">
        <f>IF(CONCATENATE(Table2[[#This Row],[Check 
Code]],Table2[[#This Row],[Check 
Funct.]],Table2[[#This Row],[Check 
Tech.]],Table2[[#This Row],[Check DROOLS]],Table2[[#This Row],[Check Domain]],Table2[[#This Row],[Check 
Tag]])="","",1)</f>
        <v/>
      </c>
    </row>
    <row r="265" spans="1:14" ht="25.5">
      <c r="A265" s="33" t="s">
        <v>1129</v>
      </c>
      <c r="B265" s="28" t="s">
        <v>1130</v>
      </c>
      <c r="C265" s="30" t="s">
        <v>1131</v>
      </c>
      <c r="D265" s="30" t="s">
        <v>43</v>
      </c>
      <c r="E265" s="28" t="s">
        <v>125</v>
      </c>
      <c r="F265" s="28" t="s">
        <v>126</v>
      </c>
      <c r="G265" s="28" t="s">
        <v>136</v>
      </c>
      <c r="H265" s="26" t="str">
        <f>IFERROR(IF(VLOOKUP(B265,'R&amp;C_5.15.1'!$B$2:$G$453,1,FALSE)=B265,"",),"NEW")</f>
        <v/>
      </c>
      <c r="I265" s="26" t="str">
        <f>IF(H265="NEW","NEW",IF(VLOOKUP(B265,'R&amp;C_5.15.1'!$B$2:$G$453,2,FALSE)=C265,"","UPDATED"))</f>
        <v/>
      </c>
      <c r="J265" s="26" t="str">
        <f>IF(H265="NEW","NEW",IF(VLOOKUP(B265,'R&amp;C_5.15.1'!$B$2:$G$453,3,FALSE)=D265,"","UPDATED"))</f>
        <v/>
      </c>
      <c r="K265" s="26" t="str">
        <f>IF(H265="NEW","NEW",IF(VLOOKUP(B265,'R&amp;C_5.15.1'!$B$2:$G$453,4,FALSE)=E265,"","UPDATED"))</f>
        <v/>
      </c>
      <c r="L265" s="26" t="str">
        <f>IF(H265="NEW","NEW",IF(VLOOKUP(B265,'R&amp;C_5.15.1'!$B$2:$G$453,5,FALSE)=F265,"","UPDATED"))</f>
        <v/>
      </c>
      <c r="M265" s="26" t="str">
        <f>IF(H265="NEW","NEW",IF(VLOOKUP(B265,'R&amp;C_5.15.1'!$B$2:$G$453,6,FALSE)=G265,"","UPDATED"))</f>
        <v/>
      </c>
      <c r="N265" s="26" t="str">
        <f>IF(CONCATENATE(Table2[[#This Row],[Check 
Code]],Table2[[#This Row],[Check 
Funct.]],Table2[[#This Row],[Check 
Tech.]],Table2[[#This Row],[Check DROOLS]],Table2[[#This Row],[Check Domain]],Table2[[#This Row],[Check 
Tag]])="","",1)</f>
        <v/>
      </c>
    </row>
    <row r="266" spans="1:14" ht="63.75">
      <c r="A266" s="33" t="s">
        <v>1132</v>
      </c>
      <c r="B266" s="31" t="s">
        <v>1133</v>
      </c>
      <c r="C266" s="32" t="s">
        <v>1134</v>
      </c>
      <c r="D266" s="32" t="s">
        <v>43</v>
      </c>
      <c r="E266" s="31" t="s">
        <v>125</v>
      </c>
      <c r="F266" s="31" t="s">
        <v>126</v>
      </c>
      <c r="G266" s="31" t="s">
        <v>387</v>
      </c>
      <c r="H266" s="26" t="str">
        <f>IFERROR(IF(VLOOKUP(B266,'R&amp;C_5.15.1'!$B$2:$G$453,1,FALSE)=B266,"",),"NEW")</f>
        <v/>
      </c>
      <c r="I266" s="26" t="str">
        <f>IF(H266="NEW","NEW",IF(VLOOKUP(B266,'R&amp;C_5.15.1'!$B$2:$G$453,2,FALSE)=C266,"","UPDATED"))</f>
        <v/>
      </c>
      <c r="J266" s="26" t="str">
        <f>IF(H266="NEW","NEW",IF(VLOOKUP(B266,'R&amp;C_5.15.1'!$B$2:$G$453,3,FALSE)=D266,"","UPDATED"))</f>
        <v/>
      </c>
      <c r="K266" s="26" t="str">
        <f>IF(H266="NEW","NEW",IF(VLOOKUP(B266,'R&amp;C_5.15.1'!$B$2:$G$453,4,FALSE)=E266,"","UPDATED"))</f>
        <v/>
      </c>
      <c r="L266" s="26" t="str">
        <f>IF(H266="NEW","NEW",IF(VLOOKUP(B266,'R&amp;C_5.15.1'!$B$2:$G$453,5,FALSE)=F266,"","UPDATED"))</f>
        <v/>
      </c>
      <c r="M266" s="26" t="str">
        <f>IF(H266="NEW","NEW",IF(VLOOKUP(B266,'R&amp;C_5.15.1'!$B$2:$G$453,6,FALSE)=G266,"","UPDATED"))</f>
        <v/>
      </c>
      <c r="N266" s="26" t="str">
        <f>IF(CONCATENATE(Table2[[#This Row],[Check 
Code]],Table2[[#This Row],[Check 
Funct.]],Table2[[#This Row],[Check 
Tech.]],Table2[[#This Row],[Check DROOLS]],Table2[[#This Row],[Check Domain]],Table2[[#This Row],[Check 
Tag]])="","",1)</f>
        <v/>
      </c>
    </row>
    <row r="267" spans="1:14" ht="25.5">
      <c r="A267" s="33" t="s">
        <v>1135</v>
      </c>
      <c r="B267" s="28" t="s">
        <v>1136</v>
      </c>
      <c r="C267" s="30" t="s">
        <v>1137</v>
      </c>
      <c r="D267" s="30" t="s">
        <v>43</v>
      </c>
      <c r="E267" s="28" t="s">
        <v>125</v>
      </c>
      <c r="F267" s="28" t="s">
        <v>126</v>
      </c>
      <c r="G267" s="28" t="s">
        <v>504</v>
      </c>
      <c r="H267" s="26" t="str">
        <f>IFERROR(IF(VLOOKUP(B267,'R&amp;C_5.15.1'!$B$2:$G$453,1,FALSE)=B267,"",),"NEW")</f>
        <v/>
      </c>
      <c r="I267" s="26" t="str">
        <f>IF(H267="NEW","NEW",IF(VLOOKUP(B267,'R&amp;C_5.15.1'!$B$2:$G$453,2,FALSE)=C267,"","UPDATED"))</f>
        <v/>
      </c>
      <c r="J267" s="26" t="str">
        <f>IF(H267="NEW","NEW",IF(VLOOKUP(B267,'R&amp;C_5.15.1'!$B$2:$G$453,3,FALSE)=D267,"","UPDATED"))</f>
        <v/>
      </c>
      <c r="K267" s="26" t="str">
        <f>IF(H267="NEW","NEW",IF(VLOOKUP(B267,'R&amp;C_5.15.1'!$B$2:$G$453,4,FALSE)=E267,"","UPDATED"))</f>
        <v/>
      </c>
      <c r="L267" s="26" t="str">
        <f>IF(H267="NEW","NEW",IF(VLOOKUP(B267,'R&amp;C_5.15.1'!$B$2:$G$453,5,FALSE)=F267,"","UPDATED"))</f>
        <v/>
      </c>
      <c r="M267" s="26" t="str">
        <f>IF(H267="NEW","NEW",IF(VLOOKUP(B267,'R&amp;C_5.15.1'!$B$2:$G$453,6,FALSE)=G267,"","UPDATED"))</f>
        <v/>
      </c>
      <c r="N267" s="26" t="str">
        <f>IF(CONCATENATE(Table2[[#This Row],[Check 
Code]],Table2[[#This Row],[Check 
Funct.]],Table2[[#This Row],[Check 
Tech.]],Table2[[#This Row],[Check DROOLS]],Table2[[#This Row],[Check Domain]],Table2[[#This Row],[Check 
Tag]])="","",1)</f>
        <v/>
      </c>
    </row>
    <row r="268" spans="1:14" ht="25.5">
      <c r="A268" s="33" t="s">
        <v>1138</v>
      </c>
      <c r="B268" s="31" t="s">
        <v>1139</v>
      </c>
      <c r="C268" s="32" t="s">
        <v>1140</v>
      </c>
      <c r="D268" s="32" t="s">
        <v>43</v>
      </c>
      <c r="E268" s="31" t="s">
        <v>125</v>
      </c>
      <c r="F268" s="31" t="s">
        <v>126</v>
      </c>
      <c r="G268" s="31" t="s">
        <v>136</v>
      </c>
      <c r="H268" s="26" t="str">
        <f>IFERROR(IF(VLOOKUP(B268,'R&amp;C_5.15.1'!$B$2:$G$453,1,FALSE)=B268,"",),"NEW")</f>
        <v/>
      </c>
      <c r="I268" s="26" t="str">
        <f>IF(H268="NEW","NEW",IF(VLOOKUP(B268,'R&amp;C_5.15.1'!$B$2:$G$453,2,FALSE)=C268,"","UPDATED"))</f>
        <v/>
      </c>
      <c r="J268" s="26" t="str">
        <f>IF(H268="NEW","NEW",IF(VLOOKUP(B268,'R&amp;C_5.15.1'!$B$2:$G$453,3,FALSE)=D268,"","UPDATED"))</f>
        <v/>
      </c>
      <c r="K268" s="26" t="str">
        <f>IF(H268="NEW","NEW",IF(VLOOKUP(B268,'R&amp;C_5.15.1'!$B$2:$G$453,4,FALSE)=E268,"","UPDATED"))</f>
        <v/>
      </c>
      <c r="L268" s="26" t="str">
        <f>IF(H268="NEW","NEW",IF(VLOOKUP(B268,'R&amp;C_5.15.1'!$B$2:$G$453,5,FALSE)=F268,"","UPDATED"))</f>
        <v/>
      </c>
      <c r="M268" s="26" t="str">
        <f>IF(H268="NEW","NEW",IF(VLOOKUP(B268,'R&amp;C_5.15.1'!$B$2:$G$453,6,FALSE)=G268,"","UPDATED"))</f>
        <v/>
      </c>
      <c r="N268" s="26" t="str">
        <f>IF(CONCATENATE(Table2[[#This Row],[Check 
Code]],Table2[[#This Row],[Check 
Funct.]],Table2[[#This Row],[Check 
Tech.]],Table2[[#This Row],[Check DROOLS]],Table2[[#This Row],[Check Domain]],Table2[[#This Row],[Check 
Tag]])="","",1)</f>
        <v/>
      </c>
    </row>
    <row r="269" spans="1:14" ht="25.5">
      <c r="A269" s="33" t="s">
        <v>1141</v>
      </c>
      <c r="B269" s="28" t="s">
        <v>1142</v>
      </c>
      <c r="C269" s="30" t="s">
        <v>1143</v>
      </c>
      <c r="D269" s="30" t="s">
        <v>43</v>
      </c>
      <c r="E269" s="28" t="s">
        <v>125</v>
      </c>
      <c r="F269" s="28" t="s">
        <v>126</v>
      </c>
      <c r="G269" s="28" t="s">
        <v>504</v>
      </c>
      <c r="H269" s="26" t="str">
        <f>IFERROR(IF(VLOOKUP(B269,'R&amp;C_5.15.1'!$B$2:$G$453,1,FALSE)=B269,"",),"NEW")</f>
        <v/>
      </c>
      <c r="I269" s="26" t="str">
        <f>IF(H269="NEW","NEW",IF(VLOOKUP(B269,'R&amp;C_5.15.1'!$B$2:$G$453,2,FALSE)=C269,"","UPDATED"))</f>
        <v/>
      </c>
      <c r="J269" s="26" t="str">
        <f>IF(H269="NEW","NEW",IF(VLOOKUP(B269,'R&amp;C_5.15.1'!$B$2:$G$453,3,FALSE)=D269,"","UPDATED"))</f>
        <v/>
      </c>
      <c r="K269" s="26" t="str">
        <f>IF(H269="NEW","NEW",IF(VLOOKUP(B269,'R&amp;C_5.15.1'!$B$2:$G$453,4,FALSE)=E269,"","UPDATED"))</f>
        <v/>
      </c>
      <c r="L269" s="26" t="str">
        <f>IF(H269="NEW","NEW",IF(VLOOKUP(B269,'R&amp;C_5.15.1'!$B$2:$G$453,5,FALSE)=F269,"","UPDATED"))</f>
        <v/>
      </c>
      <c r="M269" s="26" t="str">
        <f>IF(H269="NEW","NEW",IF(VLOOKUP(B269,'R&amp;C_5.15.1'!$B$2:$G$453,6,FALSE)=G269,"","UPDATED"))</f>
        <v/>
      </c>
      <c r="N269" s="26" t="str">
        <f>IF(CONCATENATE(Table2[[#This Row],[Check 
Code]],Table2[[#This Row],[Check 
Funct.]],Table2[[#This Row],[Check 
Tech.]],Table2[[#This Row],[Check DROOLS]],Table2[[#This Row],[Check Domain]],Table2[[#This Row],[Check 
Tag]])="","",1)</f>
        <v/>
      </c>
    </row>
    <row r="270" spans="1:14" ht="25.5">
      <c r="A270" s="33" t="s">
        <v>1144</v>
      </c>
      <c r="B270" s="31" t="s">
        <v>1145</v>
      </c>
      <c r="C270" s="32" t="s">
        <v>1146</v>
      </c>
      <c r="D270" s="32" t="s">
        <v>43</v>
      </c>
      <c r="E270" s="31" t="s">
        <v>125</v>
      </c>
      <c r="F270" s="31" t="s">
        <v>126</v>
      </c>
      <c r="G270" s="31" t="s">
        <v>504</v>
      </c>
      <c r="H270" s="26" t="str">
        <f>IFERROR(IF(VLOOKUP(B270,'R&amp;C_5.15.1'!$B$2:$G$453,1,FALSE)=B270,"",),"NEW")</f>
        <v/>
      </c>
      <c r="I270" s="26" t="str">
        <f>IF(H270="NEW","NEW",IF(VLOOKUP(B270,'R&amp;C_5.15.1'!$B$2:$G$453,2,FALSE)=C270,"","UPDATED"))</f>
        <v/>
      </c>
      <c r="J270" s="26" t="str">
        <f>IF(H270="NEW","NEW",IF(VLOOKUP(B270,'R&amp;C_5.15.1'!$B$2:$G$453,3,FALSE)=D270,"","UPDATED"))</f>
        <v/>
      </c>
      <c r="K270" s="26" t="str">
        <f>IF(H270="NEW","NEW",IF(VLOOKUP(B270,'R&amp;C_5.15.1'!$B$2:$G$453,4,FALSE)=E270,"","UPDATED"))</f>
        <v/>
      </c>
      <c r="L270" s="26" t="str">
        <f>IF(H270="NEW","NEW",IF(VLOOKUP(B270,'R&amp;C_5.15.1'!$B$2:$G$453,5,FALSE)=F270,"","UPDATED"))</f>
        <v/>
      </c>
      <c r="M270" s="26" t="str">
        <f>IF(H270="NEW","NEW",IF(VLOOKUP(B270,'R&amp;C_5.15.1'!$B$2:$G$453,6,FALSE)=G270,"","UPDATED"))</f>
        <v/>
      </c>
      <c r="N270" s="26" t="str">
        <f>IF(CONCATENATE(Table2[[#This Row],[Check 
Code]],Table2[[#This Row],[Check 
Funct.]],Table2[[#This Row],[Check 
Tech.]],Table2[[#This Row],[Check DROOLS]],Table2[[#This Row],[Check Domain]],Table2[[#This Row],[Check 
Tag]])="","",1)</f>
        <v/>
      </c>
    </row>
    <row r="271" spans="1:14" ht="51">
      <c r="A271" s="33" t="s">
        <v>1147</v>
      </c>
      <c r="B271" s="28" t="s">
        <v>1148</v>
      </c>
      <c r="C271" s="30" t="s">
        <v>1149</v>
      </c>
      <c r="D271" s="30" t="s">
        <v>43</v>
      </c>
      <c r="E271" s="28" t="s">
        <v>125</v>
      </c>
      <c r="F271" s="28" t="s">
        <v>126</v>
      </c>
      <c r="G271" s="28" t="s">
        <v>136</v>
      </c>
      <c r="H271" s="26" t="str">
        <f>IFERROR(IF(VLOOKUP(B271,'R&amp;C_5.15.1'!$B$2:$G$453,1,FALSE)=B271,"",),"NEW")</f>
        <v/>
      </c>
      <c r="I271" s="26" t="str">
        <f>IF(H271="NEW","NEW",IF(VLOOKUP(B271,'R&amp;C_5.15.1'!$B$2:$G$453,2,FALSE)=C271,"","UPDATED"))</f>
        <v/>
      </c>
      <c r="J271" s="26" t="str">
        <f>IF(H271="NEW","NEW",IF(VLOOKUP(B271,'R&amp;C_5.15.1'!$B$2:$G$453,3,FALSE)=D271,"","UPDATED"))</f>
        <v/>
      </c>
      <c r="K271" s="26" t="str">
        <f>IF(H271="NEW","NEW",IF(VLOOKUP(B271,'R&amp;C_5.15.1'!$B$2:$G$453,4,FALSE)=E271,"","UPDATED"))</f>
        <v/>
      </c>
      <c r="L271" s="26" t="str">
        <f>IF(H271="NEW","NEW",IF(VLOOKUP(B271,'R&amp;C_5.15.1'!$B$2:$G$453,5,FALSE)=F271,"","UPDATED"))</f>
        <v/>
      </c>
      <c r="M271" s="26" t="str">
        <f>IF(H271="NEW","NEW",IF(VLOOKUP(B271,'R&amp;C_5.15.1'!$B$2:$G$453,6,FALSE)=G271,"","UPDATED"))</f>
        <v/>
      </c>
      <c r="N271" s="26" t="str">
        <f>IF(CONCATENATE(Table2[[#This Row],[Check 
Code]],Table2[[#This Row],[Check 
Funct.]],Table2[[#This Row],[Check 
Tech.]],Table2[[#This Row],[Check DROOLS]],Table2[[#This Row],[Check Domain]],Table2[[#This Row],[Check 
Tag]])="","",1)</f>
        <v/>
      </c>
    </row>
    <row r="272" spans="1:14" ht="76.5">
      <c r="A272" s="33" t="s">
        <v>1150</v>
      </c>
      <c r="B272" s="31" t="s">
        <v>1151</v>
      </c>
      <c r="C272" s="29" t="s">
        <v>1152</v>
      </c>
      <c r="D272" s="32" t="s">
        <v>43</v>
      </c>
      <c r="E272" s="31" t="s">
        <v>125</v>
      </c>
      <c r="F272" s="31" t="s">
        <v>126</v>
      </c>
      <c r="G272" s="31" t="s">
        <v>504</v>
      </c>
      <c r="H272" s="26" t="str">
        <f>IFERROR(IF(VLOOKUP(B272,'R&amp;C_5.15.1'!$B$2:$G$453,1,FALSE)=B272,"",),"NEW")</f>
        <v/>
      </c>
      <c r="I272" s="26" t="str">
        <f>IF(H272="NEW","NEW",IF(VLOOKUP(B272,'R&amp;C_5.15.1'!$B$2:$G$453,2,FALSE)=C272,"","UPDATED"))</f>
        <v>UPDATED</v>
      </c>
      <c r="J272" s="26" t="str">
        <f>IF(H272="NEW","NEW",IF(VLOOKUP(B272,'R&amp;C_5.15.1'!$B$2:$G$453,3,FALSE)=D272,"","UPDATED"))</f>
        <v/>
      </c>
      <c r="K272" s="26" t="str">
        <f>IF(H272="NEW","NEW",IF(VLOOKUP(B272,'R&amp;C_5.15.1'!$B$2:$G$453,4,FALSE)=E272,"","UPDATED"))</f>
        <v/>
      </c>
      <c r="L272" s="26" t="str">
        <f>IF(H272="NEW","NEW",IF(VLOOKUP(B272,'R&amp;C_5.15.1'!$B$2:$G$453,5,FALSE)=F272,"","UPDATED"))</f>
        <v/>
      </c>
      <c r="M272" s="26" t="str">
        <f>IF(H272="NEW","NEW",IF(VLOOKUP(B272,'R&amp;C_5.15.1'!$B$2:$G$453,6,FALSE)=G272,"","UPDATED"))</f>
        <v/>
      </c>
      <c r="N272" s="26">
        <f>IF(CONCATENATE(Table2[[#This Row],[Check 
Code]],Table2[[#This Row],[Check 
Funct.]],Table2[[#This Row],[Check 
Tech.]],Table2[[#This Row],[Check DROOLS]],Table2[[#This Row],[Check Domain]],Table2[[#This Row],[Check 
Tag]])="","",1)</f>
        <v>1</v>
      </c>
    </row>
    <row r="273" spans="1:14" ht="102">
      <c r="A273" s="33" t="s">
        <v>1153</v>
      </c>
      <c r="B273" s="28" t="s">
        <v>1154</v>
      </c>
      <c r="C273" s="30" t="s">
        <v>1155</v>
      </c>
      <c r="D273" s="30" t="s">
        <v>43</v>
      </c>
      <c r="E273" s="28" t="s">
        <v>125</v>
      </c>
      <c r="F273" s="28" t="s">
        <v>126</v>
      </c>
      <c r="G273" s="28" t="s">
        <v>387</v>
      </c>
      <c r="H273" s="26" t="str">
        <f>IFERROR(IF(VLOOKUP(B273,'R&amp;C_5.15.1'!$B$2:$G$453,1,FALSE)=B273,"",),"NEW")</f>
        <v/>
      </c>
      <c r="I273" s="26" t="str">
        <f>IF(H273="NEW","NEW",IF(VLOOKUP(B273,'R&amp;C_5.15.1'!$B$2:$G$453,2,FALSE)=C273,"","UPDATED"))</f>
        <v/>
      </c>
      <c r="J273" s="26" t="str">
        <f>IF(H273="NEW","NEW",IF(VLOOKUP(B273,'R&amp;C_5.15.1'!$B$2:$G$453,3,FALSE)=D273,"","UPDATED"))</f>
        <v/>
      </c>
      <c r="K273" s="26" t="str">
        <f>IF(H273="NEW","NEW",IF(VLOOKUP(B273,'R&amp;C_5.15.1'!$B$2:$G$453,4,FALSE)=E273,"","UPDATED"))</f>
        <v/>
      </c>
      <c r="L273" s="26" t="str">
        <f>IF(H273="NEW","NEW",IF(VLOOKUP(B273,'R&amp;C_5.15.1'!$B$2:$G$453,5,FALSE)=F273,"","UPDATED"))</f>
        <v/>
      </c>
      <c r="M273" s="26" t="str">
        <f>IF(H273="NEW","NEW",IF(VLOOKUP(B273,'R&amp;C_5.15.1'!$B$2:$G$453,6,FALSE)=G273,"","UPDATED"))</f>
        <v/>
      </c>
      <c r="N273" s="26" t="str">
        <f>IF(CONCATENATE(Table2[[#This Row],[Check 
Code]],Table2[[#This Row],[Check 
Funct.]],Table2[[#This Row],[Check 
Tech.]],Table2[[#This Row],[Check DROOLS]],Table2[[#This Row],[Check Domain]],Table2[[#This Row],[Check 
Tag]])="","",1)</f>
        <v/>
      </c>
    </row>
    <row r="274" spans="1:14" ht="25.5">
      <c r="A274" s="33" t="s">
        <v>1156</v>
      </c>
      <c r="B274" s="31" t="s">
        <v>1157</v>
      </c>
      <c r="C274" s="32" t="s">
        <v>1158</v>
      </c>
      <c r="D274" s="32" t="s">
        <v>43</v>
      </c>
      <c r="E274" s="31" t="s">
        <v>125</v>
      </c>
      <c r="F274" s="31" t="s">
        <v>126</v>
      </c>
      <c r="G274" s="31" t="s">
        <v>387</v>
      </c>
      <c r="H274" s="26" t="str">
        <f>IFERROR(IF(VLOOKUP(B274,'R&amp;C_5.15.1'!$B$2:$G$453,1,FALSE)=B274,"",),"NEW")</f>
        <v/>
      </c>
      <c r="I274" s="26" t="str">
        <f>IF(H274="NEW","NEW",IF(VLOOKUP(B274,'R&amp;C_5.15.1'!$B$2:$G$453,2,FALSE)=C274,"","UPDATED"))</f>
        <v/>
      </c>
      <c r="J274" s="26" t="str">
        <f>IF(H274="NEW","NEW",IF(VLOOKUP(B274,'R&amp;C_5.15.1'!$B$2:$G$453,3,FALSE)=D274,"","UPDATED"))</f>
        <v/>
      </c>
      <c r="K274" s="26" t="str">
        <f>IF(H274="NEW","NEW",IF(VLOOKUP(B274,'R&amp;C_5.15.1'!$B$2:$G$453,4,FALSE)=E274,"","UPDATED"))</f>
        <v/>
      </c>
      <c r="L274" s="26" t="str">
        <f>IF(H274="NEW","NEW",IF(VLOOKUP(B274,'R&amp;C_5.15.1'!$B$2:$G$453,5,FALSE)=F274,"","UPDATED"))</f>
        <v/>
      </c>
      <c r="M274" s="26" t="str">
        <f>IF(H274="NEW","NEW",IF(VLOOKUP(B274,'R&amp;C_5.15.1'!$B$2:$G$453,6,FALSE)=G274,"","UPDATED"))</f>
        <v/>
      </c>
      <c r="N274" s="26" t="str">
        <f>IF(CONCATENATE(Table2[[#This Row],[Check 
Code]],Table2[[#This Row],[Check 
Funct.]],Table2[[#This Row],[Check 
Tech.]],Table2[[#This Row],[Check DROOLS]],Table2[[#This Row],[Check Domain]],Table2[[#This Row],[Check 
Tag]])="","",1)</f>
        <v/>
      </c>
    </row>
    <row r="275" spans="1:14" ht="153">
      <c r="A275" s="33" t="s">
        <v>1159</v>
      </c>
      <c r="B275" s="28" t="s">
        <v>1160</v>
      </c>
      <c r="C275" s="30" t="s">
        <v>1161</v>
      </c>
      <c r="D275" s="30" t="s">
        <v>43</v>
      </c>
      <c r="E275" s="28" t="s">
        <v>125</v>
      </c>
      <c r="F275" s="28" t="s">
        <v>126</v>
      </c>
      <c r="G275" s="28" t="s">
        <v>1162</v>
      </c>
      <c r="H275" s="26" t="str">
        <f>IFERROR(IF(VLOOKUP(B275,'R&amp;C_5.15.1'!$B$2:$G$453,1,FALSE)=B275,"",),"NEW")</f>
        <v/>
      </c>
      <c r="I275" s="26" t="str">
        <f>IF(H275="NEW","NEW",IF(VLOOKUP(B275,'R&amp;C_5.15.1'!$B$2:$G$453,2,FALSE)=C275,"","UPDATED"))</f>
        <v/>
      </c>
      <c r="J275" s="26" t="str">
        <f>IF(H275="NEW","NEW",IF(VLOOKUP(B275,'R&amp;C_5.15.1'!$B$2:$G$453,3,FALSE)=D275,"","UPDATED"))</f>
        <v/>
      </c>
      <c r="K275" s="26" t="str">
        <f>IF(H275="NEW","NEW",IF(VLOOKUP(B275,'R&amp;C_5.15.1'!$B$2:$G$453,4,FALSE)=E275,"","UPDATED"))</f>
        <v/>
      </c>
      <c r="L275" s="26" t="str">
        <f>IF(H275="NEW","NEW",IF(VLOOKUP(B275,'R&amp;C_5.15.1'!$B$2:$G$453,5,FALSE)=F275,"","UPDATED"))</f>
        <v/>
      </c>
      <c r="M275" s="26" t="str">
        <f>IF(H275="NEW","NEW",IF(VLOOKUP(B275,'R&amp;C_5.15.1'!$B$2:$G$453,6,FALSE)=G275,"","UPDATED"))</f>
        <v/>
      </c>
      <c r="N275" s="26" t="str">
        <f>IF(CONCATENATE(Table2[[#This Row],[Check 
Code]],Table2[[#This Row],[Check 
Funct.]],Table2[[#This Row],[Check 
Tech.]],Table2[[#This Row],[Check DROOLS]],Table2[[#This Row],[Check Domain]],Table2[[#This Row],[Check 
Tag]])="","",1)</f>
        <v/>
      </c>
    </row>
    <row r="276" spans="1:14" ht="76.5">
      <c r="A276" s="33" t="s">
        <v>1163</v>
      </c>
      <c r="B276" s="31" t="s">
        <v>1164</v>
      </c>
      <c r="C276" s="32" t="s">
        <v>1165</v>
      </c>
      <c r="D276" s="32" t="s">
        <v>43</v>
      </c>
      <c r="E276" s="31" t="s">
        <v>125</v>
      </c>
      <c r="F276" s="31" t="s">
        <v>126</v>
      </c>
      <c r="G276" s="31" t="s">
        <v>1166</v>
      </c>
      <c r="H276" s="26" t="str">
        <f>IFERROR(IF(VLOOKUP(B276,'R&amp;C_5.15.1'!$B$2:$G$453,1,FALSE)=B276,"",),"NEW")</f>
        <v/>
      </c>
      <c r="I276" s="26" t="str">
        <f>IF(H276="NEW","NEW",IF(VLOOKUP(B276,'R&amp;C_5.15.1'!$B$2:$G$453,2,FALSE)=C276,"","UPDATED"))</f>
        <v/>
      </c>
      <c r="J276" s="26" t="str">
        <f>IF(H276="NEW","NEW",IF(VLOOKUP(B276,'R&amp;C_5.15.1'!$B$2:$G$453,3,FALSE)=D276,"","UPDATED"))</f>
        <v/>
      </c>
      <c r="K276" s="26" t="str">
        <f>IF(H276="NEW","NEW",IF(VLOOKUP(B276,'R&amp;C_5.15.1'!$B$2:$G$453,4,FALSE)=E276,"","UPDATED"))</f>
        <v/>
      </c>
      <c r="L276" s="26" t="str">
        <f>IF(H276="NEW","NEW",IF(VLOOKUP(B276,'R&amp;C_5.15.1'!$B$2:$G$453,5,FALSE)=F276,"","UPDATED"))</f>
        <v/>
      </c>
      <c r="M276" s="26" t="str">
        <f>IF(H276="NEW","NEW",IF(VLOOKUP(B276,'R&amp;C_5.15.1'!$B$2:$G$453,6,FALSE)=G276,"","UPDATED"))</f>
        <v/>
      </c>
      <c r="N276" s="26" t="str">
        <f>IF(CONCATENATE(Table2[[#This Row],[Check 
Code]],Table2[[#This Row],[Check 
Funct.]],Table2[[#This Row],[Check 
Tech.]],Table2[[#This Row],[Check DROOLS]],Table2[[#This Row],[Check Domain]],Table2[[#This Row],[Check 
Tag]])="","",1)</f>
        <v/>
      </c>
    </row>
    <row r="277" spans="1:14" ht="63.75">
      <c r="A277" s="33" t="s">
        <v>1167</v>
      </c>
      <c r="B277" s="28" t="s">
        <v>1168</v>
      </c>
      <c r="C277" s="30" t="s">
        <v>1169</v>
      </c>
      <c r="D277" s="30" t="s">
        <v>43</v>
      </c>
      <c r="E277" s="28" t="s">
        <v>125</v>
      </c>
      <c r="F277" s="28" t="s">
        <v>126</v>
      </c>
      <c r="G277" s="28" t="s">
        <v>1099</v>
      </c>
      <c r="H277" s="26" t="str">
        <f>IFERROR(IF(VLOOKUP(B277,'R&amp;C_5.15.1'!$B$2:$G$453,1,FALSE)=B277,"",),"NEW")</f>
        <v/>
      </c>
      <c r="I277" s="26" t="str">
        <f>IF(H277="NEW","NEW",IF(VLOOKUP(B277,'R&amp;C_5.15.1'!$B$2:$G$453,2,FALSE)=C277,"","UPDATED"))</f>
        <v/>
      </c>
      <c r="J277" s="26" t="str">
        <f>IF(H277="NEW","NEW",IF(VLOOKUP(B277,'R&amp;C_5.15.1'!$B$2:$G$453,3,FALSE)=D277,"","UPDATED"))</f>
        <v/>
      </c>
      <c r="K277" s="26" t="str">
        <f>IF(H277="NEW","NEW",IF(VLOOKUP(B277,'R&amp;C_5.15.1'!$B$2:$G$453,4,FALSE)=E277,"","UPDATED"))</f>
        <v/>
      </c>
      <c r="L277" s="26" t="str">
        <f>IF(H277="NEW","NEW",IF(VLOOKUP(B277,'R&amp;C_5.15.1'!$B$2:$G$453,5,FALSE)=F277,"","UPDATED"))</f>
        <v/>
      </c>
      <c r="M277" s="26" t="str">
        <f>IF(H277="NEW","NEW",IF(VLOOKUP(B277,'R&amp;C_5.15.1'!$B$2:$G$453,6,FALSE)=G277,"","UPDATED"))</f>
        <v/>
      </c>
      <c r="N277" s="26" t="str">
        <f>IF(CONCATENATE(Table2[[#This Row],[Check 
Code]],Table2[[#This Row],[Check 
Funct.]],Table2[[#This Row],[Check 
Tech.]],Table2[[#This Row],[Check DROOLS]],Table2[[#This Row],[Check Domain]],Table2[[#This Row],[Check 
Tag]])="","",1)</f>
        <v/>
      </c>
    </row>
    <row r="278" spans="1:14" ht="153">
      <c r="A278" s="33" t="s">
        <v>1170</v>
      </c>
      <c r="B278" s="31" t="s">
        <v>1171</v>
      </c>
      <c r="C278" s="32" t="s">
        <v>1172</v>
      </c>
      <c r="D278" s="32" t="s">
        <v>43</v>
      </c>
      <c r="E278" s="31" t="s">
        <v>125</v>
      </c>
      <c r="F278" s="31" t="s">
        <v>126</v>
      </c>
      <c r="G278" s="31" t="s">
        <v>1099</v>
      </c>
      <c r="H278" s="26" t="str">
        <f>IFERROR(IF(VLOOKUP(B278,'R&amp;C_5.15.1'!$B$2:$G$453,1,FALSE)=B278,"",),"NEW")</f>
        <v/>
      </c>
      <c r="I278" s="26" t="str">
        <f>IF(H278="NEW","NEW",IF(VLOOKUP(B278,'R&amp;C_5.15.1'!$B$2:$G$453,2,FALSE)=C278,"","UPDATED"))</f>
        <v/>
      </c>
      <c r="J278" s="26" t="str">
        <f>IF(H278="NEW","NEW",IF(VLOOKUP(B278,'R&amp;C_5.15.1'!$B$2:$G$453,3,FALSE)=D278,"","UPDATED"))</f>
        <v/>
      </c>
      <c r="K278" s="26" t="str">
        <f>IF(H278="NEW","NEW",IF(VLOOKUP(B278,'R&amp;C_5.15.1'!$B$2:$G$453,4,FALSE)=E278,"","UPDATED"))</f>
        <v/>
      </c>
      <c r="L278" s="26" t="str">
        <f>IF(H278="NEW","NEW",IF(VLOOKUP(B278,'R&amp;C_5.15.1'!$B$2:$G$453,5,FALSE)=F278,"","UPDATED"))</f>
        <v/>
      </c>
      <c r="M278" s="26" t="str">
        <f>IF(H278="NEW","NEW",IF(VLOOKUP(B278,'R&amp;C_5.15.1'!$B$2:$G$453,6,FALSE)=G278,"","UPDATED"))</f>
        <v/>
      </c>
      <c r="N278" s="26" t="str">
        <f>IF(CONCATENATE(Table2[[#This Row],[Check 
Code]],Table2[[#This Row],[Check 
Funct.]],Table2[[#This Row],[Check 
Tech.]],Table2[[#This Row],[Check DROOLS]],Table2[[#This Row],[Check Domain]],Table2[[#This Row],[Check 
Tag]])="","",1)</f>
        <v/>
      </c>
    </row>
    <row r="279" spans="1:14" ht="89.25">
      <c r="A279" s="33" t="s">
        <v>1173</v>
      </c>
      <c r="B279" s="28" t="s">
        <v>1174</v>
      </c>
      <c r="C279" s="30" t="s">
        <v>1175</v>
      </c>
      <c r="D279" s="30" t="s">
        <v>43</v>
      </c>
      <c r="E279" s="28" t="s">
        <v>125</v>
      </c>
      <c r="F279" s="28" t="s">
        <v>126</v>
      </c>
      <c r="G279" s="33" t="s">
        <v>933</v>
      </c>
      <c r="H279" s="26" t="str">
        <f>IFERROR(IF(VLOOKUP(B279,'R&amp;C_5.15.1'!$B$2:$G$453,1,FALSE)=B279,"",),"NEW")</f>
        <v/>
      </c>
      <c r="I279" s="26" t="str">
        <f>IF(H279="NEW","NEW",IF(VLOOKUP(B279,'R&amp;C_5.15.1'!$B$2:$G$453,2,FALSE)=C279,"","UPDATED"))</f>
        <v/>
      </c>
      <c r="J279" s="26" t="str">
        <f>IF(H279="NEW","NEW",IF(VLOOKUP(B279,'R&amp;C_5.15.1'!$B$2:$G$453,3,FALSE)=D279,"","UPDATED"))</f>
        <v/>
      </c>
      <c r="K279" s="26" t="str">
        <f>IF(H279="NEW","NEW",IF(VLOOKUP(B279,'R&amp;C_5.15.1'!$B$2:$G$453,4,FALSE)=E279,"","UPDATED"))</f>
        <v/>
      </c>
      <c r="L279" s="26" t="str">
        <f>IF(H279="NEW","NEW",IF(VLOOKUP(B279,'R&amp;C_5.15.1'!$B$2:$G$453,5,FALSE)=F279,"","UPDATED"))</f>
        <v/>
      </c>
      <c r="M279" s="26" t="str">
        <f>IF(H279="NEW","NEW",IF(VLOOKUP(B279,'R&amp;C_5.15.1'!$B$2:$G$453,6,FALSE)=G279,"","UPDATED"))</f>
        <v>UPDATED</v>
      </c>
      <c r="N279" s="26">
        <f>IF(CONCATENATE(Table2[[#This Row],[Check 
Code]],Table2[[#This Row],[Check 
Funct.]],Table2[[#This Row],[Check 
Tech.]],Table2[[#This Row],[Check DROOLS]],Table2[[#This Row],[Check Domain]],Table2[[#This Row],[Check 
Tag]])="","",1)</f>
        <v>1</v>
      </c>
    </row>
    <row r="280" spans="1:14" ht="25.5">
      <c r="A280" s="33" t="s">
        <v>1176</v>
      </c>
      <c r="B280" s="31" t="s">
        <v>1177</v>
      </c>
      <c r="C280" s="32" t="s">
        <v>1178</v>
      </c>
      <c r="D280" s="32" t="s">
        <v>43</v>
      </c>
      <c r="E280" s="31" t="s">
        <v>125</v>
      </c>
      <c r="F280" s="31" t="s">
        <v>126</v>
      </c>
      <c r="G280" s="31" t="s">
        <v>1179</v>
      </c>
      <c r="H280" s="26" t="str">
        <f>IFERROR(IF(VLOOKUP(B280,'R&amp;C_5.15.1'!$B$2:$G$453,1,FALSE)=B280,"",),"NEW")</f>
        <v/>
      </c>
      <c r="I280" s="26" t="str">
        <f>IF(H280="NEW","NEW",IF(VLOOKUP(B280,'R&amp;C_5.15.1'!$B$2:$G$453,2,FALSE)=C280,"","UPDATED"))</f>
        <v/>
      </c>
      <c r="J280" s="26" t="str">
        <f>IF(H280="NEW","NEW",IF(VLOOKUP(B280,'R&amp;C_5.15.1'!$B$2:$G$453,3,FALSE)=D280,"","UPDATED"))</f>
        <v/>
      </c>
      <c r="K280" s="26" t="str">
        <f>IF(H280="NEW","NEW",IF(VLOOKUP(B280,'R&amp;C_5.15.1'!$B$2:$G$453,4,FALSE)=E280,"","UPDATED"))</f>
        <v/>
      </c>
      <c r="L280" s="26" t="str">
        <f>IF(H280="NEW","NEW",IF(VLOOKUP(B280,'R&amp;C_5.15.1'!$B$2:$G$453,5,FALSE)=F280,"","UPDATED"))</f>
        <v/>
      </c>
      <c r="M280" s="26" t="str">
        <f>IF(H280="NEW","NEW",IF(VLOOKUP(B280,'R&amp;C_5.15.1'!$B$2:$G$453,6,FALSE)=G280,"","UPDATED"))</f>
        <v/>
      </c>
      <c r="N280" s="26" t="str">
        <f>IF(CONCATENATE(Table2[[#This Row],[Check 
Code]],Table2[[#This Row],[Check 
Funct.]],Table2[[#This Row],[Check 
Tech.]],Table2[[#This Row],[Check DROOLS]],Table2[[#This Row],[Check Domain]],Table2[[#This Row],[Check 
Tag]])="","",1)</f>
        <v/>
      </c>
    </row>
    <row r="281" spans="1:14" ht="25.5">
      <c r="A281" s="33" t="s">
        <v>1180</v>
      </c>
      <c r="B281" s="28" t="s">
        <v>1181</v>
      </c>
      <c r="C281" s="30" t="s">
        <v>1182</v>
      </c>
      <c r="D281" s="30" t="s">
        <v>43</v>
      </c>
      <c r="E281" s="28" t="s">
        <v>125</v>
      </c>
      <c r="F281" s="28" t="s">
        <v>126</v>
      </c>
      <c r="G281" s="28" t="s">
        <v>387</v>
      </c>
      <c r="H281" s="26" t="str">
        <f>IFERROR(IF(VLOOKUP(B281,'R&amp;C_5.15.1'!$B$2:$G$453,1,FALSE)=B281,"",),"NEW")</f>
        <v/>
      </c>
      <c r="I281" s="26" t="str">
        <f>IF(H281="NEW","NEW",IF(VLOOKUP(B281,'R&amp;C_5.15.1'!$B$2:$G$453,2,FALSE)=C281,"","UPDATED"))</f>
        <v/>
      </c>
      <c r="J281" s="26" t="str">
        <f>IF(H281="NEW","NEW",IF(VLOOKUP(B281,'R&amp;C_5.15.1'!$B$2:$G$453,3,FALSE)=D281,"","UPDATED"))</f>
        <v/>
      </c>
      <c r="K281" s="26" t="str">
        <f>IF(H281="NEW","NEW",IF(VLOOKUP(B281,'R&amp;C_5.15.1'!$B$2:$G$453,4,FALSE)=E281,"","UPDATED"))</f>
        <v/>
      </c>
      <c r="L281" s="26" t="str">
        <f>IF(H281="NEW","NEW",IF(VLOOKUP(B281,'R&amp;C_5.15.1'!$B$2:$G$453,5,FALSE)=F281,"","UPDATED"))</f>
        <v/>
      </c>
      <c r="M281" s="26" t="str">
        <f>IF(H281="NEW","NEW",IF(VLOOKUP(B281,'R&amp;C_5.15.1'!$B$2:$G$453,6,FALSE)=G281,"","UPDATED"))</f>
        <v/>
      </c>
      <c r="N281" s="26" t="str">
        <f>IF(CONCATENATE(Table2[[#This Row],[Check 
Code]],Table2[[#This Row],[Check 
Funct.]],Table2[[#This Row],[Check 
Tech.]],Table2[[#This Row],[Check DROOLS]],Table2[[#This Row],[Check Domain]],Table2[[#This Row],[Check 
Tag]])="","",1)</f>
        <v/>
      </c>
    </row>
    <row r="282" spans="1:14" ht="25.5">
      <c r="A282" s="33" t="s">
        <v>1183</v>
      </c>
      <c r="B282" s="31" t="s">
        <v>1184</v>
      </c>
      <c r="C282" s="32" t="s">
        <v>1185</v>
      </c>
      <c r="D282" s="32" t="s">
        <v>43</v>
      </c>
      <c r="E282" s="31" t="s">
        <v>125</v>
      </c>
      <c r="F282" s="31" t="s">
        <v>126</v>
      </c>
      <c r="G282" s="31" t="s">
        <v>387</v>
      </c>
      <c r="H282" s="26" t="str">
        <f>IFERROR(IF(VLOOKUP(B282,'R&amp;C_5.15.1'!$B$2:$G$453,1,FALSE)=B282,"",),"NEW")</f>
        <v/>
      </c>
      <c r="I282" s="26" t="str">
        <f>IF(H282="NEW","NEW",IF(VLOOKUP(B282,'R&amp;C_5.15.1'!$B$2:$G$453,2,FALSE)=C282,"","UPDATED"))</f>
        <v/>
      </c>
      <c r="J282" s="26" t="str">
        <f>IF(H282="NEW","NEW",IF(VLOOKUP(B282,'R&amp;C_5.15.1'!$B$2:$G$453,3,FALSE)=D282,"","UPDATED"))</f>
        <v/>
      </c>
      <c r="K282" s="26" t="str">
        <f>IF(H282="NEW","NEW",IF(VLOOKUP(B282,'R&amp;C_5.15.1'!$B$2:$G$453,4,FALSE)=E282,"","UPDATED"))</f>
        <v/>
      </c>
      <c r="L282" s="26" t="str">
        <f>IF(H282="NEW","NEW",IF(VLOOKUP(B282,'R&amp;C_5.15.1'!$B$2:$G$453,5,FALSE)=F282,"","UPDATED"))</f>
        <v/>
      </c>
      <c r="M282" s="26" t="str">
        <f>IF(H282="NEW","NEW",IF(VLOOKUP(B282,'R&amp;C_5.15.1'!$B$2:$G$453,6,FALSE)=G282,"","UPDATED"))</f>
        <v/>
      </c>
      <c r="N282" s="26" t="str">
        <f>IF(CONCATENATE(Table2[[#This Row],[Check 
Code]],Table2[[#This Row],[Check 
Funct.]],Table2[[#This Row],[Check 
Tech.]],Table2[[#This Row],[Check DROOLS]],Table2[[#This Row],[Check Domain]],Table2[[#This Row],[Check 
Tag]])="","",1)</f>
        <v/>
      </c>
    </row>
    <row r="283" spans="1:14" ht="38.25">
      <c r="A283" s="33" t="s">
        <v>1186</v>
      </c>
      <c r="B283" s="28" t="s">
        <v>1187</v>
      </c>
      <c r="C283" s="30" t="s">
        <v>1188</v>
      </c>
      <c r="D283" s="30" t="s">
        <v>43</v>
      </c>
      <c r="E283" s="28" t="s">
        <v>125</v>
      </c>
      <c r="F283" s="28" t="s">
        <v>126</v>
      </c>
      <c r="G283" s="28" t="s">
        <v>1189</v>
      </c>
      <c r="H283" s="26" t="str">
        <f>IFERROR(IF(VLOOKUP(B283,'R&amp;C_5.15.1'!$B$2:$G$453,1,FALSE)=B283,"",),"NEW")</f>
        <v/>
      </c>
      <c r="I283" s="26" t="str">
        <f>IF(H283="NEW","NEW",IF(VLOOKUP(B283,'R&amp;C_5.15.1'!$B$2:$G$453,2,FALSE)=C283,"","UPDATED"))</f>
        <v/>
      </c>
      <c r="J283" s="26" t="str">
        <f>IF(H283="NEW","NEW",IF(VLOOKUP(B283,'R&amp;C_5.15.1'!$B$2:$G$453,3,FALSE)=D283,"","UPDATED"))</f>
        <v/>
      </c>
      <c r="K283" s="26" t="str">
        <f>IF(H283="NEW","NEW",IF(VLOOKUP(B283,'R&amp;C_5.15.1'!$B$2:$G$453,4,FALSE)=E283,"","UPDATED"))</f>
        <v/>
      </c>
      <c r="L283" s="26" t="str">
        <f>IF(H283="NEW","NEW",IF(VLOOKUP(B283,'R&amp;C_5.15.1'!$B$2:$G$453,5,FALSE)=F283,"","UPDATED"))</f>
        <v/>
      </c>
      <c r="M283" s="26" t="str">
        <f>IF(H283="NEW","NEW",IF(VLOOKUP(B283,'R&amp;C_5.15.1'!$B$2:$G$453,6,FALSE)=G283,"","UPDATED"))</f>
        <v/>
      </c>
      <c r="N283" s="26" t="str">
        <f>IF(CONCATENATE(Table2[[#This Row],[Check 
Code]],Table2[[#This Row],[Check 
Funct.]],Table2[[#This Row],[Check 
Tech.]],Table2[[#This Row],[Check DROOLS]],Table2[[#This Row],[Check Domain]],Table2[[#This Row],[Check 
Tag]])="","",1)</f>
        <v/>
      </c>
    </row>
    <row r="284" spans="1:14" ht="51">
      <c r="A284" s="33" t="s">
        <v>1190</v>
      </c>
      <c r="B284" s="31" t="s">
        <v>1191</v>
      </c>
      <c r="C284" s="32" t="s">
        <v>1192</v>
      </c>
      <c r="D284" s="32" t="s">
        <v>43</v>
      </c>
      <c r="E284" s="31" t="s">
        <v>125</v>
      </c>
      <c r="F284" s="31" t="s">
        <v>126</v>
      </c>
      <c r="G284" s="31" t="s">
        <v>82</v>
      </c>
      <c r="H284" s="26" t="str">
        <f>IFERROR(IF(VLOOKUP(B284,'R&amp;C_5.15.1'!$B$2:$G$453,1,FALSE)=B284,"",),"NEW")</f>
        <v/>
      </c>
      <c r="I284" s="26" t="str">
        <f>IF(H284="NEW","NEW",IF(VLOOKUP(B284,'R&amp;C_5.15.1'!$B$2:$G$453,2,FALSE)=C284,"","UPDATED"))</f>
        <v/>
      </c>
      <c r="J284" s="26" t="str">
        <f>IF(H284="NEW","NEW",IF(VLOOKUP(B284,'R&amp;C_5.15.1'!$B$2:$G$453,3,FALSE)=D284,"","UPDATED"))</f>
        <v/>
      </c>
      <c r="K284" s="26" t="str">
        <f>IF(H284="NEW","NEW",IF(VLOOKUP(B284,'R&amp;C_5.15.1'!$B$2:$G$453,4,FALSE)=E284,"","UPDATED"))</f>
        <v/>
      </c>
      <c r="L284" s="26" t="str">
        <f>IF(H284="NEW","NEW",IF(VLOOKUP(B284,'R&amp;C_5.15.1'!$B$2:$G$453,5,FALSE)=F284,"","UPDATED"))</f>
        <v/>
      </c>
      <c r="M284" s="26" t="str">
        <f>IF(H284="NEW","NEW",IF(VLOOKUP(B284,'R&amp;C_5.15.1'!$B$2:$G$453,6,FALSE)=G284,"","UPDATED"))</f>
        <v/>
      </c>
      <c r="N284" s="26" t="str">
        <f>IF(CONCATENATE(Table2[[#This Row],[Check 
Code]],Table2[[#This Row],[Check 
Funct.]],Table2[[#This Row],[Check 
Tech.]],Table2[[#This Row],[Check DROOLS]],Table2[[#This Row],[Check Domain]],Table2[[#This Row],[Check 
Tag]])="","",1)</f>
        <v/>
      </c>
    </row>
    <row r="285" spans="1:14" ht="63.75">
      <c r="A285" s="33" t="s">
        <v>1193</v>
      </c>
      <c r="B285" s="28" t="s">
        <v>1194</v>
      </c>
      <c r="C285" s="30" t="s">
        <v>1195</v>
      </c>
      <c r="D285" s="30" t="s">
        <v>43</v>
      </c>
      <c r="E285" s="28" t="s">
        <v>125</v>
      </c>
      <c r="F285" s="28" t="s">
        <v>126</v>
      </c>
      <c r="G285" s="28" t="s">
        <v>136</v>
      </c>
      <c r="H285" s="26" t="str">
        <f>IFERROR(IF(VLOOKUP(B285,'R&amp;C_5.15.1'!$B$2:$G$453,1,FALSE)=B285,"",),"NEW")</f>
        <v/>
      </c>
      <c r="I285" s="26" t="str">
        <f>IF(H285="NEW","NEW",IF(VLOOKUP(B285,'R&amp;C_5.15.1'!$B$2:$G$453,2,FALSE)=C285,"","UPDATED"))</f>
        <v/>
      </c>
      <c r="J285" s="26" t="str">
        <f>IF(H285="NEW","NEW",IF(VLOOKUP(B285,'R&amp;C_5.15.1'!$B$2:$G$453,3,FALSE)=D285,"","UPDATED"))</f>
        <v/>
      </c>
      <c r="K285" s="26" t="str">
        <f>IF(H285="NEW","NEW",IF(VLOOKUP(B285,'R&amp;C_5.15.1'!$B$2:$G$453,4,FALSE)=E285,"","UPDATED"))</f>
        <v/>
      </c>
      <c r="L285" s="26" t="str">
        <f>IF(H285="NEW","NEW",IF(VLOOKUP(B285,'R&amp;C_5.15.1'!$B$2:$G$453,5,FALSE)=F285,"","UPDATED"))</f>
        <v/>
      </c>
      <c r="M285" s="26" t="str">
        <f>IF(H285="NEW","NEW",IF(VLOOKUP(B285,'R&amp;C_5.15.1'!$B$2:$G$453,6,FALSE)=G285,"","UPDATED"))</f>
        <v/>
      </c>
      <c r="N285" s="26" t="str">
        <f>IF(CONCATENATE(Table2[[#This Row],[Check 
Code]],Table2[[#This Row],[Check 
Funct.]],Table2[[#This Row],[Check 
Tech.]],Table2[[#This Row],[Check DROOLS]],Table2[[#This Row],[Check Domain]],Table2[[#This Row],[Check 
Tag]])="","",1)</f>
        <v/>
      </c>
    </row>
    <row r="286" spans="1:14" ht="25.5">
      <c r="A286" s="33" t="s">
        <v>1196</v>
      </c>
      <c r="B286" s="31" t="s">
        <v>1197</v>
      </c>
      <c r="C286" s="32" t="s">
        <v>1198</v>
      </c>
      <c r="D286" s="32" t="s">
        <v>43</v>
      </c>
      <c r="E286" s="31" t="s">
        <v>125</v>
      </c>
      <c r="F286" s="31" t="s">
        <v>126</v>
      </c>
      <c r="G286" s="31" t="s">
        <v>136</v>
      </c>
      <c r="H286" s="26" t="str">
        <f>IFERROR(IF(VLOOKUP(B286,'R&amp;C_5.15.1'!$B$2:$G$453,1,FALSE)=B286,"",),"NEW")</f>
        <v/>
      </c>
      <c r="I286" s="26" t="str">
        <f>IF(H286="NEW","NEW",IF(VLOOKUP(B286,'R&amp;C_5.15.1'!$B$2:$G$453,2,FALSE)=C286,"","UPDATED"))</f>
        <v/>
      </c>
      <c r="J286" s="26" t="str">
        <f>IF(H286="NEW","NEW",IF(VLOOKUP(B286,'R&amp;C_5.15.1'!$B$2:$G$453,3,FALSE)=D286,"","UPDATED"))</f>
        <v/>
      </c>
      <c r="K286" s="26" t="str">
        <f>IF(H286="NEW","NEW",IF(VLOOKUP(B286,'R&amp;C_5.15.1'!$B$2:$G$453,4,FALSE)=E286,"","UPDATED"))</f>
        <v/>
      </c>
      <c r="L286" s="26" t="str">
        <f>IF(H286="NEW","NEW",IF(VLOOKUP(B286,'R&amp;C_5.15.1'!$B$2:$G$453,5,FALSE)=F286,"","UPDATED"))</f>
        <v/>
      </c>
      <c r="M286" s="26" t="str">
        <f>IF(H286="NEW","NEW",IF(VLOOKUP(B286,'R&amp;C_5.15.1'!$B$2:$G$453,6,FALSE)=G286,"","UPDATED"))</f>
        <v/>
      </c>
      <c r="N286" s="26" t="str">
        <f>IF(CONCATENATE(Table2[[#This Row],[Check 
Code]],Table2[[#This Row],[Check 
Funct.]],Table2[[#This Row],[Check 
Tech.]],Table2[[#This Row],[Check DROOLS]],Table2[[#This Row],[Check Domain]],Table2[[#This Row],[Check 
Tag]])="","",1)</f>
        <v/>
      </c>
    </row>
    <row r="287" spans="1:14" ht="102">
      <c r="A287" s="33" t="s">
        <v>1199</v>
      </c>
      <c r="B287" s="28" t="s">
        <v>1200</v>
      </c>
      <c r="C287" s="30" t="s">
        <v>1201</v>
      </c>
      <c r="D287" s="30" t="s">
        <v>43</v>
      </c>
      <c r="E287" s="28" t="s">
        <v>125</v>
      </c>
      <c r="F287" s="28" t="s">
        <v>126</v>
      </c>
      <c r="G287" s="28" t="s">
        <v>82</v>
      </c>
      <c r="H287" s="26" t="str">
        <f>IFERROR(IF(VLOOKUP(B287,'R&amp;C_5.15.1'!$B$2:$G$453,1,FALSE)=B287,"",),"NEW")</f>
        <v/>
      </c>
      <c r="I287" s="26" t="str">
        <f>IF(H287="NEW","NEW",IF(VLOOKUP(B287,'R&amp;C_5.15.1'!$B$2:$G$453,2,FALSE)=C287,"","UPDATED"))</f>
        <v/>
      </c>
      <c r="J287" s="26" t="str">
        <f>IF(H287="NEW","NEW",IF(VLOOKUP(B287,'R&amp;C_5.15.1'!$B$2:$G$453,3,FALSE)=D287,"","UPDATED"))</f>
        <v/>
      </c>
      <c r="K287" s="26" t="str">
        <f>IF(H287="NEW","NEW",IF(VLOOKUP(B287,'R&amp;C_5.15.1'!$B$2:$G$453,4,FALSE)=E287,"","UPDATED"))</f>
        <v/>
      </c>
      <c r="L287" s="26" t="str">
        <f>IF(H287="NEW","NEW",IF(VLOOKUP(B287,'R&amp;C_5.15.1'!$B$2:$G$453,5,FALSE)=F287,"","UPDATED"))</f>
        <v/>
      </c>
      <c r="M287" s="26" t="str">
        <f>IF(H287="NEW","NEW",IF(VLOOKUP(B287,'R&amp;C_5.15.1'!$B$2:$G$453,6,FALSE)=G287,"","UPDATED"))</f>
        <v/>
      </c>
      <c r="N287" s="26" t="str">
        <f>IF(CONCATENATE(Table2[[#This Row],[Check 
Code]],Table2[[#This Row],[Check 
Funct.]],Table2[[#This Row],[Check 
Tech.]],Table2[[#This Row],[Check DROOLS]],Table2[[#This Row],[Check Domain]],Table2[[#This Row],[Check 
Tag]])="","",1)</f>
        <v/>
      </c>
    </row>
    <row r="288" spans="1:14" ht="25.5">
      <c r="A288" s="33" t="s">
        <v>1202</v>
      </c>
      <c r="B288" s="31" t="s">
        <v>1203</v>
      </c>
      <c r="C288" s="32" t="s">
        <v>1204</v>
      </c>
      <c r="D288" s="32" t="s">
        <v>43</v>
      </c>
      <c r="E288" s="31" t="s">
        <v>125</v>
      </c>
      <c r="F288" s="31" t="s">
        <v>126</v>
      </c>
      <c r="G288" s="31" t="s">
        <v>504</v>
      </c>
      <c r="H288" s="26" t="str">
        <f>IFERROR(IF(VLOOKUP(B288,'R&amp;C_5.15.1'!$B$2:$G$453,1,FALSE)=B288,"",),"NEW")</f>
        <v/>
      </c>
      <c r="I288" s="26" t="str">
        <f>IF(H288="NEW","NEW",IF(VLOOKUP(B288,'R&amp;C_5.15.1'!$B$2:$G$453,2,FALSE)=C288,"","UPDATED"))</f>
        <v/>
      </c>
      <c r="J288" s="26" t="str">
        <f>IF(H288="NEW","NEW",IF(VLOOKUP(B288,'R&amp;C_5.15.1'!$B$2:$G$453,3,FALSE)=D288,"","UPDATED"))</f>
        <v/>
      </c>
      <c r="K288" s="26" t="str">
        <f>IF(H288="NEW","NEW",IF(VLOOKUP(B288,'R&amp;C_5.15.1'!$B$2:$G$453,4,FALSE)=E288,"","UPDATED"))</f>
        <v/>
      </c>
      <c r="L288" s="26" t="str">
        <f>IF(H288="NEW","NEW",IF(VLOOKUP(B288,'R&amp;C_5.15.1'!$B$2:$G$453,5,FALSE)=F288,"","UPDATED"))</f>
        <v/>
      </c>
      <c r="M288" s="26" t="str">
        <f>IF(H288="NEW","NEW",IF(VLOOKUP(B288,'R&amp;C_5.15.1'!$B$2:$G$453,6,FALSE)=G288,"","UPDATED"))</f>
        <v/>
      </c>
      <c r="N288" s="26" t="str">
        <f>IF(CONCATENATE(Table2[[#This Row],[Check 
Code]],Table2[[#This Row],[Check 
Funct.]],Table2[[#This Row],[Check 
Tech.]],Table2[[#This Row],[Check DROOLS]],Table2[[#This Row],[Check Domain]],Table2[[#This Row],[Check 
Tag]])="","",1)</f>
        <v/>
      </c>
    </row>
    <row r="289" spans="1:14" ht="63.75">
      <c r="A289" s="33" t="s">
        <v>1205</v>
      </c>
      <c r="B289" s="28" t="s">
        <v>1206</v>
      </c>
      <c r="C289" s="30" t="s">
        <v>1207</v>
      </c>
      <c r="D289" s="30" t="s">
        <v>43</v>
      </c>
      <c r="E289" s="28" t="s">
        <v>125</v>
      </c>
      <c r="F289" s="28" t="s">
        <v>126</v>
      </c>
      <c r="G289" s="28" t="s">
        <v>387</v>
      </c>
      <c r="H289" s="26" t="str">
        <f>IFERROR(IF(VLOOKUP(B289,'R&amp;C_5.15.1'!$B$2:$G$453,1,FALSE)=B289,"",),"NEW")</f>
        <v/>
      </c>
      <c r="I289" s="26" t="str">
        <f>IF(H289="NEW","NEW",IF(VLOOKUP(B289,'R&amp;C_5.15.1'!$B$2:$G$453,2,FALSE)=C289,"","UPDATED"))</f>
        <v/>
      </c>
      <c r="J289" s="26" t="str">
        <f>IF(H289="NEW","NEW",IF(VLOOKUP(B289,'R&amp;C_5.15.1'!$B$2:$G$453,3,FALSE)=D289,"","UPDATED"))</f>
        <v/>
      </c>
      <c r="K289" s="26" t="str">
        <f>IF(H289="NEW","NEW",IF(VLOOKUP(B289,'R&amp;C_5.15.1'!$B$2:$G$453,4,FALSE)=E289,"","UPDATED"))</f>
        <v/>
      </c>
      <c r="L289" s="26" t="str">
        <f>IF(H289="NEW","NEW",IF(VLOOKUP(B289,'R&amp;C_5.15.1'!$B$2:$G$453,5,FALSE)=F289,"","UPDATED"))</f>
        <v/>
      </c>
      <c r="M289" s="26" t="str">
        <f>IF(H289="NEW","NEW",IF(VLOOKUP(B289,'R&amp;C_5.15.1'!$B$2:$G$453,6,FALSE)=G289,"","UPDATED"))</f>
        <v/>
      </c>
      <c r="N289" s="26" t="str">
        <f>IF(CONCATENATE(Table2[[#This Row],[Check 
Code]],Table2[[#This Row],[Check 
Funct.]],Table2[[#This Row],[Check 
Tech.]],Table2[[#This Row],[Check DROOLS]],Table2[[#This Row],[Check Domain]],Table2[[#This Row],[Check 
Tag]])="","",1)</f>
        <v/>
      </c>
    </row>
    <row r="290" spans="1:14" ht="38.25">
      <c r="A290" s="33" t="s">
        <v>1208</v>
      </c>
      <c r="B290" s="31" t="s">
        <v>1209</v>
      </c>
      <c r="C290" s="32" t="s">
        <v>1210</v>
      </c>
      <c r="D290" s="32" t="s">
        <v>43</v>
      </c>
      <c r="E290" s="31" t="s">
        <v>125</v>
      </c>
      <c r="F290" s="31" t="s">
        <v>126</v>
      </c>
      <c r="G290" s="31" t="s">
        <v>387</v>
      </c>
      <c r="H290" s="26" t="str">
        <f>IFERROR(IF(VLOOKUP(B290,'R&amp;C_5.15.1'!$B$2:$G$453,1,FALSE)=B290,"",),"NEW")</f>
        <v/>
      </c>
      <c r="I290" s="26" t="str">
        <f>IF(H290="NEW","NEW",IF(VLOOKUP(B290,'R&amp;C_5.15.1'!$B$2:$G$453,2,FALSE)=C290,"","UPDATED"))</f>
        <v/>
      </c>
      <c r="J290" s="26" t="str">
        <f>IF(H290="NEW","NEW",IF(VLOOKUP(B290,'R&amp;C_5.15.1'!$B$2:$G$453,3,FALSE)=D290,"","UPDATED"))</f>
        <v/>
      </c>
      <c r="K290" s="26" t="str">
        <f>IF(H290="NEW","NEW",IF(VLOOKUP(B290,'R&amp;C_5.15.1'!$B$2:$G$453,4,FALSE)=E290,"","UPDATED"))</f>
        <v/>
      </c>
      <c r="L290" s="26" t="str">
        <f>IF(H290="NEW","NEW",IF(VLOOKUP(B290,'R&amp;C_5.15.1'!$B$2:$G$453,5,FALSE)=F290,"","UPDATED"))</f>
        <v/>
      </c>
      <c r="M290" s="26" t="str">
        <f>IF(H290="NEW","NEW",IF(VLOOKUP(B290,'R&amp;C_5.15.1'!$B$2:$G$453,6,FALSE)=G290,"","UPDATED"))</f>
        <v/>
      </c>
      <c r="N290" s="26" t="str">
        <f>IF(CONCATENATE(Table2[[#This Row],[Check 
Code]],Table2[[#This Row],[Check 
Funct.]],Table2[[#This Row],[Check 
Tech.]],Table2[[#This Row],[Check DROOLS]],Table2[[#This Row],[Check Domain]],Table2[[#This Row],[Check 
Tag]])="","",1)</f>
        <v/>
      </c>
    </row>
    <row r="291" spans="1:14" ht="25.5">
      <c r="A291" s="33" t="s">
        <v>1211</v>
      </c>
      <c r="B291" s="28" t="s">
        <v>1212</v>
      </c>
      <c r="C291" s="30" t="s">
        <v>1213</v>
      </c>
      <c r="D291" s="30" t="s">
        <v>43</v>
      </c>
      <c r="E291" s="28" t="s">
        <v>125</v>
      </c>
      <c r="F291" s="28" t="s">
        <v>126</v>
      </c>
      <c r="G291" s="28" t="s">
        <v>329</v>
      </c>
      <c r="H291" s="26" t="str">
        <f>IFERROR(IF(VLOOKUP(B291,'R&amp;C_5.15.1'!$B$2:$G$453,1,FALSE)=B291,"",),"NEW")</f>
        <v/>
      </c>
      <c r="I291" s="26" t="str">
        <f>IF(H291="NEW","NEW",IF(VLOOKUP(B291,'R&amp;C_5.15.1'!$B$2:$G$453,2,FALSE)=C291,"","UPDATED"))</f>
        <v/>
      </c>
      <c r="J291" s="26" t="str">
        <f>IF(H291="NEW","NEW",IF(VLOOKUP(B291,'R&amp;C_5.15.1'!$B$2:$G$453,3,FALSE)=D291,"","UPDATED"))</f>
        <v/>
      </c>
      <c r="K291" s="26" t="str">
        <f>IF(H291="NEW","NEW",IF(VLOOKUP(B291,'R&amp;C_5.15.1'!$B$2:$G$453,4,FALSE)=E291,"","UPDATED"))</f>
        <v/>
      </c>
      <c r="L291" s="26" t="str">
        <f>IF(H291="NEW","NEW",IF(VLOOKUP(B291,'R&amp;C_5.15.1'!$B$2:$G$453,5,FALSE)=F291,"","UPDATED"))</f>
        <v/>
      </c>
      <c r="M291" s="26" t="str">
        <f>IF(H291="NEW","NEW",IF(VLOOKUP(B291,'R&amp;C_5.15.1'!$B$2:$G$453,6,FALSE)=G291,"","UPDATED"))</f>
        <v/>
      </c>
      <c r="N291" s="26" t="str">
        <f>IF(CONCATENATE(Table2[[#This Row],[Check 
Code]],Table2[[#This Row],[Check 
Funct.]],Table2[[#This Row],[Check 
Tech.]],Table2[[#This Row],[Check DROOLS]],Table2[[#This Row],[Check Domain]],Table2[[#This Row],[Check 
Tag]])="","",1)</f>
        <v/>
      </c>
    </row>
    <row r="292" spans="1:14" ht="38.25">
      <c r="A292" s="33" t="s">
        <v>1214</v>
      </c>
      <c r="B292" s="33" t="s">
        <v>1215</v>
      </c>
      <c r="C292" s="29" t="s">
        <v>1216</v>
      </c>
      <c r="D292" s="29" t="s">
        <v>43</v>
      </c>
      <c r="E292" s="33" t="s">
        <v>125</v>
      </c>
      <c r="F292" s="33" t="s">
        <v>126</v>
      </c>
      <c r="G292" s="33" t="s">
        <v>82</v>
      </c>
      <c r="H292" s="26" t="str">
        <f>IFERROR(IF(VLOOKUP(B292,'R&amp;C_5.15.1'!$B$2:$G$453,1,FALSE)=B292,"",),"NEW")</f>
        <v>NEW</v>
      </c>
      <c r="I292" s="26" t="str">
        <f>IF(H292="NEW","NEW",IF(VLOOKUP(B292,'R&amp;C_5.15.1'!$B$2:$G$453,2,FALSE)=C292,"","UPDATED"))</f>
        <v>NEW</v>
      </c>
      <c r="J292" s="26" t="str">
        <f>IF(H292="NEW","NEW",IF(VLOOKUP(B292,'R&amp;C_5.15.1'!$B$2:$G$453,3,FALSE)=D292,"","UPDATED"))</f>
        <v>NEW</v>
      </c>
      <c r="K292" s="26" t="str">
        <f>IF(H292="NEW","NEW",IF(VLOOKUP(B292,'R&amp;C_5.15.1'!$B$2:$G$453,4,FALSE)=E292,"","UPDATED"))</f>
        <v>NEW</v>
      </c>
      <c r="L292" s="26" t="str">
        <f>IF(H292="NEW","NEW",IF(VLOOKUP(B292,'R&amp;C_5.15.1'!$B$2:$G$453,5,FALSE)=F292,"","UPDATED"))</f>
        <v>NEW</v>
      </c>
      <c r="M292" s="26" t="str">
        <f>IF(H292="NEW","NEW",IF(VLOOKUP(B292,'R&amp;C_5.15.1'!$B$2:$G$453,6,FALSE)=G292,"","UPDATED"))</f>
        <v>NEW</v>
      </c>
      <c r="N292" s="26">
        <f>IF(CONCATENATE(Table2[[#This Row],[Check 
Code]],Table2[[#This Row],[Check 
Funct.]],Table2[[#This Row],[Check 
Tech.]],Table2[[#This Row],[Check DROOLS]],Table2[[#This Row],[Check Domain]],Table2[[#This Row],[Check 
Tag]])="","",1)</f>
        <v>1</v>
      </c>
    </row>
    <row r="293" spans="1:14" ht="38.25">
      <c r="A293" s="33" t="s">
        <v>1217</v>
      </c>
      <c r="B293" s="28" t="s">
        <v>1218</v>
      </c>
      <c r="C293" s="30" t="s">
        <v>1219</v>
      </c>
      <c r="D293" s="30" t="s">
        <v>43</v>
      </c>
      <c r="E293" s="28" t="s">
        <v>125</v>
      </c>
      <c r="F293" s="28" t="s">
        <v>126</v>
      </c>
      <c r="G293" s="28" t="s">
        <v>136</v>
      </c>
      <c r="H293" s="26" t="str">
        <f>IFERROR(IF(VLOOKUP(B293,'R&amp;C_5.15.1'!$B$2:$G$453,1,FALSE)=B293,"",),"NEW")</f>
        <v/>
      </c>
      <c r="I293" s="26" t="str">
        <f>IF(H293="NEW","NEW",IF(VLOOKUP(B293,'R&amp;C_5.15.1'!$B$2:$G$453,2,FALSE)=C293,"","UPDATED"))</f>
        <v/>
      </c>
      <c r="J293" s="26" t="str">
        <f>IF(H293="NEW","NEW",IF(VLOOKUP(B293,'R&amp;C_5.15.1'!$B$2:$G$453,3,FALSE)=D293,"","UPDATED"))</f>
        <v/>
      </c>
      <c r="K293" s="26" t="str">
        <f>IF(H293="NEW","NEW",IF(VLOOKUP(B293,'R&amp;C_5.15.1'!$B$2:$G$453,4,FALSE)=E293,"","UPDATED"))</f>
        <v/>
      </c>
      <c r="L293" s="26" t="str">
        <f>IF(H293="NEW","NEW",IF(VLOOKUP(B293,'R&amp;C_5.15.1'!$B$2:$G$453,5,FALSE)=F293,"","UPDATED"))</f>
        <v/>
      </c>
      <c r="M293" s="26" t="str">
        <f>IF(H293="NEW","NEW",IF(VLOOKUP(B293,'R&amp;C_5.15.1'!$B$2:$G$453,6,FALSE)=G293,"","UPDATED"))</f>
        <v/>
      </c>
      <c r="N293" s="26" t="str">
        <f>IF(CONCATENATE(Table2[[#This Row],[Check 
Code]],Table2[[#This Row],[Check 
Funct.]],Table2[[#This Row],[Check 
Tech.]],Table2[[#This Row],[Check DROOLS]],Table2[[#This Row],[Check Domain]],Table2[[#This Row],[Check 
Tag]])="","",1)</f>
        <v/>
      </c>
    </row>
    <row r="294" spans="1:14" ht="38.25">
      <c r="A294" s="33" t="s">
        <v>1220</v>
      </c>
      <c r="B294" s="31" t="s">
        <v>1221</v>
      </c>
      <c r="C294" s="32" t="s">
        <v>1222</v>
      </c>
      <c r="D294" s="32" t="s">
        <v>43</v>
      </c>
      <c r="E294" s="31" t="s">
        <v>125</v>
      </c>
      <c r="F294" s="31" t="s">
        <v>126</v>
      </c>
      <c r="G294" s="31" t="s">
        <v>884</v>
      </c>
      <c r="H294" s="26" t="str">
        <f>IFERROR(IF(VLOOKUP(B294,'R&amp;C_5.15.1'!$B$2:$G$453,1,FALSE)=B294,"",),"NEW")</f>
        <v/>
      </c>
      <c r="I294" s="26" t="str">
        <f>IF(H294="NEW","NEW",IF(VLOOKUP(B294,'R&amp;C_5.15.1'!$B$2:$G$453,2,FALSE)=C294,"","UPDATED"))</f>
        <v/>
      </c>
      <c r="J294" s="26" t="str">
        <f>IF(H294="NEW","NEW",IF(VLOOKUP(B294,'R&amp;C_5.15.1'!$B$2:$G$453,3,FALSE)=D294,"","UPDATED"))</f>
        <v/>
      </c>
      <c r="K294" s="26" t="str">
        <f>IF(H294="NEW","NEW",IF(VLOOKUP(B294,'R&amp;C_5.15.1'!$B$2:$G$453,4,FALSE)=E294,"","UPDATED"))</f>
        <v/>
      </c>
      <c r="L294" s="26" t="str">
        <f>IF(H294="NEW","NEW",IF(VLOOKUP(B294,'R&amp;C_5.15.1'!$B$2:$G$453,5,FALSE)=F294,"","UPDATED"))</f>
        <v/>
      </c>
      <c r="M294" s="26" t="str">
        <f>IF(H294="NEW","NEW",IF(VLOOKUP(B294,'R&amp;C_5.15.1'!$B$2:$G$453,6,FALSE)=G294,"","UPDATED"))</f>
        <v/>
      </c>
      <c r="N294" s="26" t="str">
        <f>IF(CONCATENATE(Table2[[#This Row],[Check 
Code]],Table2[[#This Row],[Check 
Funct.]],Table2[[#This Row],[Check 
Tech.]],Table2[[#This Row],[Check DROOLS]],Table2[[#This Row],[Check Domain]],Table2[[#This Row],[Check 
Tag]])="","",1)</f>
        <v/>
      </c>
    </row>
    <row r="295" spans="1:14" ht="25.5">
      <c r="A295" s="33" t="s">
        <v>1223</v>
      </c>
      <c r="B295" s="28" t="s">
        <v>1224</v>
      </c>
      <c r="C295" s="30" t="s">
        <v>1225</v>
      </c>
      <c r="D295" s="30" t="s">
        <v>43</v>
      </c>
      <c r="E295" s="28" t="s">
        <v>125</v>
      </c>
      <c r="F295" s="28" t="s">
        <v>126</v>
      </c>
      <c r="G295" s="28" t="s">
        <v>136</v>
      </c>
      <c r="H295" s="26" t="str">
        <f>IFERROR(IF(VLOOKUP(B295,'R&amp;C_5.15.1'!$B$2:$G$453,1,FALSE)=B295,"",),"NEW")</f>
        <v/>
      </c>
      <c r="I295" s="26" t="str">
        <f>IF(H295="NEW","NEW",IF(VLOOKUP(B295,'R&amp;C_5.15.1'!$B$2:$G$453,2,FALSE)=C295,"","UPDATED"))</f>
        <v/>
      </c>
      <c r="J295" s="26" t="str">
        <f>IF(H295="NEW","NEW",IF(VLOOKUP(B295,'R&amp;C_5.15.1'!$B$2:$G$453,3,FALSE)=D295,"","UPDATED"))</f>
        <v/>
      </c>
      <c r="K295" s="26" t="str">
        <f>IF(H295="NEW","NEW",IF(VLOOKUP(B295,'R&amp;C_5.15.1'!$B$2:$G$453,4,FALSE)=E295,"","UPDATED"))</f>
        <v/>
      </c>
      <c r="L295" s="26" t="str">
        <f>IF(H295="NEW","NEW",IF(VLOOKUP(B295,'R&amp;C_5.15.1'!$B$2:$G$453,5,FALSE)=F295,"","UPDATED"))</f>
        <v/>
      </c>
      <c r="M295" s="26" t="str">
        <f>IF(H295="NEW","NEW",IF(VLOOKUP(B295,'R&amp;C_5.15.1'!$B$2:$G$453,6,FALSE)=G295,"","UPDATED"))</f>
        <v/>
      </c>
      <c r="N295" s="26" t="str">
        <f>IF(CONCATENATE(Table2[[#This Row],[Check 
Code]],Table2[[#This Row],[Check 
Funct.]],Table2[[#This Row],[Check 
Tech.]],Table2[[#This Row],[Check DROOLS]],Table2[[#This Row],[Check Domain]],Table2[[#This Row],[Check 
Tag]])="","",1)</f>
        <v/>
      </c>
    </row>
    <row r="296" spans="1:14" ht="204">
      <c r="A296" s="33" t="s">
        <v>1226</v>
      </c>
      <c r="B296" s="31" t="s">
        <v>1227</v>
      </c>
      <c r="C296" s="32" t="s">
        <v>1228</v>
      </c>
      <c r="D296" s="32" t="s">
        <v>43</v>
      </c>
      <c r="E296" s="31" t="s">
        <v>125</v>
      </c>
      <c r="F296" s="31" t="s">
        <v>126</v>
      </c>
      <c r="G296" s="31" t="s">
        <v>1229</v>
      </c>
      <c r="H296" s="26" t="str">
        <f>IFERROR(IF(VLOOKUP(B296,'R&amp;C_5.15.1'!$B$2:$G$453,1,FALSE)=B296,"",),"NEW")</f>
        <v/>
      </c>
      <c r="I296" s="26" t="str">
        <f>IF(H296="NEW","NEW",IF(VLOOKUP(B296,'R&amp;C_5.15.1'!$B$2:$G$453,2,FALSE)=C296,"","UPDATED"))</f>
        <v/>
      </c>
      <c r="J296" s="26" t="str">
        <f>IF(H296="NEW","NEW",IF(VLOOKUP(B296,'R&amp;C_5.15.1'!$B$2:$G$453,3,FALSE)=D296,"","UPDATED"))</f>
        <v/>
      </c>
      <c r="K296" s="26" t="str">
        <f>IF(H296="NEW","NEW",IF(VLOOKUP(B296,'R&amp;C_5.15.1'!$B$2:$G$453,4,FALSE)=E296,"","UPDATED"))</f>
        <v/>
      </c>
      <c r="L296" s="26" t="str">
        <f>IF(H296="NEW","NEW",IF(VLOOKUP(B296,'R&amp;C_5.15.1'!$B$2:$G$453,5,FALSE)=F296,"","UPDATED"))</f>
        <v/>
      </c>
      <c r="M296" s="26" t="str">
        <f>IF(H296="NEW","NEW",IF(VLOOKUP(B296,'R&amp;C_5.15.1'!$B$2:$G$453,6,FALSE)=G296,"","UPDATED"))</f>
        <v/>
      </c>
      <c r="N296" s="26" t="str">
        <f>IF(CONCATENATE(Table2[[#This Row],[Check 
Code]],Table2[[#This Row],[Check 
Funct.]],Table2[[#This Row],[Check 
Tech.]],Table2[[#This Row],[Check DROOLS]],Table2[[#This Row],[Check Domain]],Table2[[#This Row],[Check 
Tag]])="","",1)</f>
        <v/>
      </c>
    </row>
    <row r="297" spans="1:14" ht="191.25">
      <c r="A297" s="33" t="s">
        <v>1230</v>
      </c>
      <c r="B297" s="28" t="s">
        <v>1231</v>
      </c>
      <c r="C297" s="30" t="s">
        <v>1232</v>
      </c>
      <c r="D297" s="30" t="s">
        <v>43</v>
      </c>
      <c r="E297" s="28" t="s">
        <v>125</v>
      </c>
      <c r="F297" s="28" t="s">
        <v>126</v>
      </c>
      <c r="G297" s="28" t="s">
        <v>884</v>
      </c>
      <c r="H297" s="26" t="str">
        <f>IFERROR(IF(VLOOKUP(B297,'R&amp;C_5.15.1'!$B$2:$G$453,1,FALSE)=B297,"",),"NEW")</f>
        <v/>
      </c>
      <c r="I297" s="26" t="str">
        <f>IF(H297="NEW","NEW",IF(VLOOKUP(B297,'R&amp;C_5.15.1'!$B$2:$G$453,2,FALSE)=C297,"","UPDATED"))</f>
        <v/>
      </c>
      <c r="J297" s="26" t="str">
        <f>IF(H297="NEW","NEW",IF(VLOOKUP(B297,'R&amp;C_5.15.1'!$B$2:$G$453,3,FALSE)=D297,"","UPDATED"))</f>
        <v/>
      </c>
      <c r="K297" s="26" t="str">
        <f>IF(H297="NEW","NEW",IF(VLOOKUP(B297,'R&amp;C_5.15.1'!$B$2:$G$453,4,FALSE)=E297,"","UPDATED"))</f>
        <v/>
      </c>
      <c r="L297" s="26" t="str">
        <f>IF(H297="NEW","NEW",IF(VLOOKUP(B297,'R&amp;C_5.15.1'!$B$2:$G$453,5,FALSE)=F297,"","UPDATED"))</f>
        <v/>
      </c>
      <c r="M297" s="26" t="str">
        <f>IF(H297="NEW","NEW",IF(VLOOKUP(B297,'R&amp;C_5.15.1'!$B$2:$G$453,6,FALSE)=G297,"","UPDATED"))</f>
        <v/>
      </c>
      <c r="N297" s="26" t="str">
        <f>IF(CONCATENATE(Table2[[#This Row],[Check 
Code]],Table2[[#This Row],[Check 
Funct.]],Table2[[#This Row],[Check 
Tech.]],Table2[[#This Row],[Check DROOLS]],Table2[[#This Row],[Check Domain]],Table2[[#This Row],[Check 
Tag]])="","",1)</f>
        <v/>
      </c>
    </row>
    <row r="298" spans="1:14" ht="89.25">
      <c r="A298" s="33" t="s">
        <v>1233</v>
      </c>
      <c r="B298" s="31" t="s">
        <v>1234</v>
      </c>
      <c r="C298" s="32" t="s">
        <v>1235</v>
      </c>
      <c r="D298" s="32" t="s">
        <v>43</v>
      </c>
      <c r="E298" s="31" t="s">
        <v>125</v>
      </c>
      <c r="F298" s="31" t="s">
        <v>126</v>
      </c>
      <c r="G298" s="31" t="s">
        <v>1106</v>
      </c>
      <c r="H298" s="26" t="str">
        <f>IFERROR(IF(VLOOKUP(B298,'R&amp;C_5.15.1'!$B$2:$G$453,1,FALSE)=B298,"",),"NEW")</f>
        <v/>
      </c>
      <c r="I298" s="26" t="str">
        <f>IF(H298="NEW","NEW",IF(VLOOKUP(B298,'R&amp;C_5.15.1'!$B$2:$G$453,2,FALSE)=C298,"","UPDATED"))</f>
        <v/>
      </c>
      <c r="J298" s="26" t="str">
        <f>IF(H298="NEW","NEW",IF(VLOOKUP(B298,'R&amp;C_5.15.1'!$B$2:$G$453,3,FALSE)=D298,"","UPDATED"))</f>
        <v/>
      </c>
      <c r="K298" s="26" t="str">
        <f>IF(H298="NEW","NEW",IF(VLOOKUP(B298,'R&amp;C_5.15.1'!$B$2:$G$453,4,FALSE)=E298,"","UPDATED"))</f>
        <v/>
      </c>
      <c r="L298" s="26" t="str">
        <f>IF(H298="NEW","NEW",IF(VLOOKUP(B298,'R&amp;C_5.15.1'!$B$2:$G$453,5,FALSE)=F298,"","UPDATED"))</f>
        <v/>
      </c>
      <c r="M298" s="26" t="str">
        <f>IF(H298="NEW","NEW",IF(VLOOKUP(B298,'R&amp;C_5.15.1'!$B$2:$G$453,6,FALSE)=G298,"","UPDATED"))</f>
        <v/>
      </c>
      <c r="N298" s="26" t="str">
        <f>IF(CONCATENATE(Table2[[#This Row],[Check 
Code]],Table2[[#This Row],[Check 
Funct.]],Table2[[#This Row],[Check 
Tech.]],Table2[[#This Row],[Check DROOLS]],Table2[[#This Row],[Check Domain]],Table2[[#This Row],[Check 
Tag]])="","",1)</f>
        <v/>
      </c>
    </row>
    <row r="299" spans="1:14" ht="140.25">
      <c r="A299" s="33" t="s">
        <v>1236</v>
      </c>
      <c r="B299" s="28" t="s">
        <v>1237</v>
      </c>
      <c r="C299" s="30" t="s">
        <v>1238</v>
      </c>
      <c r="D299" s="30" t="s">
        <v>43</v>
      </c>
      <c r="E299" s="28" t="s">
        <v>125</v>
      </c>
      <c r="F299" s="28" t="s">
        <v>126</v>
      </c>
      <c r="G299" s="28" t="s">
        <v>136</v>
      </c>
      <c r="H299" s="26" t="str">
        <f>IFERROR(IF(VLOOKUP(B299,'R&amp;C_5.15.1'!$B$2:$G$453,1,FALSE)=B299,"",),"NEW")</f>
        <v/>
      </c>
      <c r="I299" s="26" t="str">
        <f>IF(H299="NEW","NEW",IF(VLOOKUP(B299,'R&amp;C_5.15.1'!$B$2:$G$453,2,FALSE)=C299,"","UPDATED"))</f>
        <v/>
      </c>
      <c r="J299" s="26" t="str">
        <f>IF(H299="NEW","NEW",IF(VLOOKUP(B299,'R&amp;C_5.15.1'!$B$2:$G$453,3,FALSE)=D299,"","UPDATED"))</f>
        <v/>
      </c>
      <c r="K299" s="26" t="str">
        <f>IF(H299="NEW","NEW",IF(VLOOKUP(B299,'R&amp;C_5.15.1'!$B$2:$G$453,4,FALSE)=E299,"","UPDATED"))</f>
        <v/>
      </c>
      <c r="L299" s="26" t="str">
        <f>IF(H299="NEW","NEW",IF(VLOOKUP(B299,'R&amp;C_5.15.1'!$B$2:$G$453,5,FALSE)=F299,"","UPDATED"))</f>
        <v/>
      </c>
      <c r="M299" s="26" t="str">
        <f>IF(H299="NEW","NEW",IF(VLOOKUP(B299,'R&amp;C_5.15.1'!$B$2:$G$453,6,FALSE)=G299,"","UPDATED"))</f>
        <v/>
      </c>
      <c r="N299" s="26" t="str">
        <f>IF(CONCATENATE(Table2[[#This Row],[Check 
Code]],Table2[[#This Row],[Check 
Funct.]],Table2[[#This Row],[Check 
Tech.]],Table2[[#This Row],[Check DROOLS]],Table2[[#This Row],[Check Domain]],Table2[[#This Row],[Check 
Tag]])="","",1)</f>
        <v/>
      </c>
    </row>
    <row r="300" spans="1:14" ht="191.25">
      <c r="A300" s="33" t="s">
        <v>1239</v>
      </c>
      <c r="B300" s="31" t="s">
        <v>1240</v>
      </c>
      <c r="C300" s="32" t="s">
        <v>1241</v>
      </c>
      <c r="D300" s="32" t="s">
        <v>1242</v>
      </c>
      <c r="E300" s="31" t="s">
        <v>125</v>
      </c>
      <c r="F300" s="31" t="s">
        <v>126</v>
      </c>
      <c r="G300" s="31" t="s">
        <v>1243</v>
      </c>
      <c r="H300" s="26" t="str">
        <f>IFERROR(IF(VLOOKUP(B300,'R&amp;C_5.15.1'!$B$2:$G$453,1,FALSE)=B300,"",),"NEW")</f>
        <v/>
      </c>
      <c r="I300" s="26" t="str">
        <f>IF(H300="NEW","NEW",IF(VLOOKUP(B300,'R&amp;C_5.15.1'!$B$2:$G$453,2,FALSE)=C300,"","UPDATED"))</f>
        <v/>
      </c>
      <c r="J300" s="26" t="str">
        <f>IF(H300="NEW","NEW",IF(VLOOKUP(B300,'R&amp;C_5.15.1'!$B$2:$G$453,3,FALSE)=D300,"","UPDATED"))</f>
        <v/>
      </c>
      <c r="K300" s="26" t="str">
        <f>IF(H300="NEW","NEW",IF(VLOOKUP(B300,'R&amp;C_5.15.1'!$B$2:$G$453,4,FALSE)=E300,"","UPDATED"))</f>
        <v/>
      </c>
      <c r="L300" s="26" t="str">
        <f>IF(H300="NEW","NEW",IF(VLOOKUP(B300,'R&amp;C_5.15.1'!$B$2:$G$453,5,FALSE)=F300,"","UPDATED"))</f>
        <v/>
      </c>
      <c r="M300" s="26" t="str">
        <f>IF(H300="NEW","NEW",IF(VLOOKUP(B300,'R&amp;C_5.15.1'!$B$2:$G$453,6,FALSE)=G300,"","UPDATED"))</f>
        <v/>
      </c>
      <c r="N300" s="26" t="str">
        <f>IF(CONCATENATE(Table2[[#This Row],[Check 
Code]],Table2[[#This Row],[Check 
Funct.]],Table2[[#This Row],[Check 
Tech.]],Table2[[#This Row],[Check DROOLS]],Table2[[#This Row],[Check Domain]],Table2[[#This Row],[Check 
Tag]])="","",1)</f>
        <v/>
      </c>
    </row>
    <row r="301" spans="1:14" ht="114.75">
      <c r="A301" s="33" t="s">
        <v>1244</v>
      </c>
      <c r="B301" s="28" t="s">
        <v>1245</v>
      </c>
      <c r="C301" s="30" t="s">
        <v>1246</v>
      </c>
      <c r="D301" s="30" t="s">
        <v>43</v>
      </c>
      <c r="E301" s="28" t="s">
        <v>125</v>
      </c>
      <c r="F301" s="28" t="s">
        <v>126</v>
      </c>
      <c r="G301" s="28" t="s">
        <v>504</v>
      </c>
      <c r="H301" s="26" t="str">
        <f>IFERROR(IF(VLOOKUP(B301,'R&amp;C_5.15.1'!$B$2:$G$453,1,FALSE)=B301,"",),"NEW")</f>
        <v/>
      </c>
      <c r="I301" s="26" t="str">
        <f>IF(H301="NEW","NEW",IF(VLOOKUP(B301,'R&amp;C_5.15.1'!$B$2:$G$453,2,FALSE)=C301,"","UPDATED"))</f>
        <v/>
      </c>
      <c r="J301" s="26" t="str">
        <f>IF(H301="NEW","NEW",IF(VLOOKUP(B301,'R&amp;C_5.15.1'!$B$2:$G$453,3,FALSE)=D301,"","UPDATED"))</f>
        <v/>
      </c>
      <c r="K301" s="26" t="str">
        <f>IF(H301="NEW","NEW",IF(VLOOKUP(B301,'R&amp;C_5.15.1'!$B$2:$G$453,4,FALSE)=E301,"","UPDATED"))</f>
        <v/>
      </c>
      <c r="L301" s="26" t="str">
        <f>IF(H301="NEW","NEW",IF(VLOOKUP(B301,'R&amp;C_5.15.1'!$B$2:$G$453,5,FALSE)=F301,"","UPDATED"))</f>
        <v/>
      </c>
      <c r="M301" s="26" t="str">
        <f>IF(H301="NEW","NEW",IF(VLOOKUP(B301,'R&amp;C_5.15.1'!$B$2:$G$453,6,FALSE)=G301,"","UPDATED"))</f>
        <v/>
      </c>
      <c r="N301" s="26" t="str">
        <f>IF(CONCATENATE(Table2[[#This Row],[Check 
Code]],Table2[[#This Row],[Check 
Funct.]],Table2[[#This Row],[Check 
Tech.]],Table2[[#This Row],[Check DROOLS]],Table2[[#This Row],[Check Domain]],Table2[[#This Row],[Check 
Tag]])="","",1)</f>
        <v/>
      </c>
    </row>
    <row r="302" spans="1:14" ht="76.5">
      <c r="A302" s="33" t="s">
        <v>1247</v>
      </c>
      <c r="B302" s="31" t="s">
        <v>1248</v>
      </c>
      <c r="C302" s="32" t="s">
        <v>1249</v>
      </c>
      <c r="D302" s="32" t="s">
        <v>43</v>
      </c>
      <c r="E302" s="31" t="s">
        <v>125</v>
      </c>
      <c r="F302" s="31" t="s">
        <v>126</v>
      </c>
      <c r="G302" s="31" t="s">
        <v>504</v>
      </c>
      <c r="H302" s="26" t="str">
        <f>IFERROR(IF(VLOOKUP(B302,'R&amp;C_5.15.1'!$B$2:$G$453,1,FALSE)=B302,"",),"NEW")</f>
        <v/>
      </c>
      <c r="I302" s="26" t="str">
        <f>IF(H302="NEW","NEW",IF(VLOOKUP(B302,'R&amp;C_5.15.1'!$B$2:$G$453,2,FALSE)=C302,"","UPDATED"))</f>
        <v/>
      </c>
      <c r="J302" s="26" t="str">
        <f>IF(H302="NEW","NEW",IF(VLOOKUP(B302,'R&amp;C_5.15.1'!$B$2:$G$453,3,FALSE)=D302,"","UPDATED"))</f>
        <v/>
      </c>
      <c r="K302" s="26" t="str">
        <f>IF(H302="NEW","NEW",IF(VLOOKUP(B302,'R&amp;C_5.15.1'!$B$2:$G$453,4,FALSE)=E302,"","UPDATED"))</f>
        <v/>
      </c>
      <c r="L302" s="26" t="str">
        <f>IF(H302="NEW","NEW",IF(VLOOKUP(B302,'R&amp;C_5.15.1'!$B$2:$G$453,5,FALSE)=F302,"","UPDATED"))</f>
        <v/>
      </c>
      <c r="M302" s="26" t="str">
        <f>IF(H302="NEW","NEW",IF(VLOOKUP(B302,'R&amp;C_5.15.1'!$B$2:$G$453,6,FALSE)=G302,"","UPDATED"))</f>
        <v/>
      </c>
      <c r="N302" s="26" t="str">
        <f>IF(CONCATENATE(Table2[[#This Row],[Check 
Code]],Table2[[#This Row],[Check 
Funct.]],Table2[[#This Row],[Check 
Tech.]],Table2[[#This Row],[Check DROOLS]],Table2[[#This Row],[Check Domain]],Table2[[#This Row],[Check 
Tag]])="","",1)</f>
        <v/>
      </c>
    </row>
    <row r="303" spans="1:14" ht="25.5">
      <c r="A303" s="33" t="s">
        <v>1250</v>
      </c>
      <c r="B303" s="28" t="s">
        <v>1251</v>
      </c>
      <c r="C303" s="30" t="s">
        <v>1252</v>
      </c>
      <c r="D303" s="30" t="s">
        <v>43</v>
      </c>
      <c r="E303" s="28" t="s">
        <v>125</v>
      </c>
      <c r="F303" s="28" t="s">
        <v>126</v>
      </c>
      <c r="G303" s="28" t="s">
        <v>387</v>
      </c>
      <c r="H303" s="26" t="str">
        <f>IFERROR(IF(VLOOKUP(B303,'R&amp;C_5.15.1'!$B$2:$G$453,1,FALSE)=B303,"",),"NEW")</f>
        <v/>
      </c>
      <c r="I303" s="26" t="str">
        <f>IF(H303="NEW","NEW",IF(VLOOKUP(B303,'R&amp;C_5.15.1'!$B$2:$G$453,2,FALSE)=C303,"","UPDATED"))</f>
        <v/>
      </c>
      <c r="J303" s="26" t="str">
        <f>IF(H303="NEW","NEW",IF(VLOOKUP(B303,'R&amp;C_5.15.1'!$B$2:$G$453,3,FALSE)=D303,"","UPDATED"))</f>
        <v/>
      </c>
      <c r="K303" s="26" t="str">
        <f>IF(H303="NEW","NEW",IF(VLOOKUP(B303,'R&amp;C_5.15.1'!$B$2:$G$453,4,FALSE)=E303,"","UPDATED"))</f>
        <v/>
      </c>
      <c r="L303" s="26" t="str">
        <f>IF(H303="NEW","NEW",IF(VLOOKUP(B303,'R&amp;C_5.15.1'!$B$2:$G$453,5,FALSE)=F303,"","UPDATED"))</f>
        <v/>
      </c>
      <c r="M303" s="26" t="str">
        <f>IF(H303="NEW","NEW",IF(VLOOKUP(B303,'R&amp;C_5.15.1'!$B$2:$G$453,6,FALSE)=G303,"","UPDATED"))</f>
        <v/>
      </c>
      <c r="N303" s="26" t="str">
        <f>IF(CONCATENATE(Table2[[#This Row],[Check 
Code]],Table2[[#This Row],[Check 
Funct.]],Table2[[#This Row],[Check 
Tech.]],Table2[[#This Row],[Check DROOLS]],Table2[[#This Row],[Check Domain]],Table2[[#This Row],[Check 
Tag]])="","",1)</f>
        <v/>
      </c>
    </row>
    <row r="304" spans="1:14" ht="25.5">
      <c r="A304" s="33" t="s">
        <v>1253</v>
      </c>
      <c r="B304" s="31" t="s">
        <v>1254</v>
      </c>
      <c r="C304" s="32" t="s">
        <v>1255</v>
      </c>
      <c r="D304" s="32" t="s">
        <v>43</v>
      </c>
      <c r="E304" s="31" t="s">
        <v>125</v>
      </c>
      <c r="F304" s="31" t="s">
        <v>126</v>
      </c>
      <c r="G304" s="31" t="s">
        <v>136</v>
      </c>
      <c r="H304" s="26" t="str">
        <f>IFERROR(IF(VLOOKUP(B304,'R&amp;C_5.15.1'!$B$2:$G$453,1,FALSE)=B304,"",),"NEW")</f>
        <v/>
      </c>
      <c r="I304" s="26" t="str">
        <f>IF(H304="NEW","NEW",IF(VLOOKUP(B304,'R&amp;C_5.15.1'!$B$2:$G$453,2,FALSE)=C304,"","UPDATED"))</f>
        <v/>
      </c>
      <c r="J304" s="26" t="str">
        <f>IF(H304="NEW","NEW",IF(VLOOKUP(B304,'R&amp;C_5.15.1'!$B$2:$G$453,3,FALSE)=D304,"","UPDATED"))</f>
        <v/>
      </c>
      <c r="K304" s="26" t="str">
        <f>IF(H304="NEW","NEW",IF(VLOOKUP(B304,'R&amp;C_5.15.1'!$B$2:$G$453,4,FALSE)=E304,"","UPDATED"))</f>
        <v/>
      </c>
      <c r="L304" s="26" t="str">
        <f>IF(H304="NEW","NEW",IF(VLOOKUP(B304,'R&amp;C_5.15.1'!$B$2:$G$453,5,FALSE)=F304,"","UPDATED"))</f>
        <v/>
      </c>
      <c r="M304" s="26" t="str">
        <f>IF(H304="NEW","NEW",IF(VLOOKUP(B304,'R&amp;C_5.15.1'!$B$2:$G$453,6,FALSE)=G304,"","UPDATED"))</f>
        <v/>
      </c>
      <c r="N304" s="26" t="str">
        <f>IF(CONCATENATE(Table2[[#This Row],[Check 
Code]],Table2[[#This Row],[Check 
Funct.]],Table2[[#This Row],[Check 
Tech.]],Table2[[#This Row],[Check DROOLS]],Table2[[#This Row],[Check Domain]],Table2[[#This Row],[Check 
Tag]])="","",1)</f>
        <v/>
      </c>
    </row>
    <row r="305" spans="1:14" ht="38.25">
      <c r="A305" s="33" t="s">
        <v>1256</v>
      </c>
      <c r="B305" s="28" t="s">
        <v>1257</v>
      </c>
      <c r="C305" s="30" t="s">
        <v>1258</v>
      </c>
      <c r="D305" s="30" t="s">
        <v>43</v>
      </c>
      <c r="E305" s="28" t="s">
        <v>125</v>
      </c>
      <c r="F305" s="28" t="s">
        <v>126</v>
      </c>
      <c r="G305" s="28" t="s">
        <v>387</v>
      </c>
      <c r="H305" s="26" t="str">
        <f>IFERROR(IF(VLOOKUP(B305,'R&amp;C_5.15.1'!$B$2:$G$453,1,FALSE)=B305,"",),"NEW")</f>
        <v/>
      </c>
      <c r="I305" s="26" t="str">
        <f>IF(H305="NEW","NEW",IF(VLOOKUP(B305,'R&amp;C_5.15.1'!$B$2:$G$453,2,FALSE)=C305,"","UPDATED"))</f>
        <v/>
      </c>
      <c r="J305" s="26" t="str">
        <f>IF(H305="NEW","NEW",IF(VLOOKUP(B305,'R&amp;C_5.15.1'!$B$2:$G$453,3,FALSE)=D305,"","UPDATED"))</f>
        <v/>
      </c>
      <c r="K305" s="26" t="str">
        <f>IF(H305="NEW","NEW",IF(VLOOKUP(B305,'R&amp;C_5.15.1'!$B$2:$G$453,4,FALSE)=E305,"","UPDATED"))</f>
        <v/>
      </c>
      <c r="L305" s="26" t="str">
        <f>IF(H305="NEW","NEW",IF(VLOOKUP(B305,'R&amp;C_5.15.1'!$B$2:$G$453,5,FALSE)=F305,"","UPDATED"))</f>
        <v/>
      </c>
      <c r="M305" s="26" t="str">
        <f>IF(H305="NEW","NEW",IF(VLOOKUP(B305,'R&amp;C_5.15.1'!$B$2:$G$453,6,FALSE)=G305,"","UPDATED"))</f>
        <v/>
      </c>
      <c r="N305" s="26" t="str">
        <f>IF(CONCATENATE(Table2[[#This Row],[Check 
Code]],Table2[[#This Row],[Check 
Funct.]],Table2[[#This Row],[Check 
Tech.]],Table2[[#This Row],[Check DROOLS]],Table2[[#This Row],[Check Domain]],Table2[[#This Row],[Check 
Tag]])="","",1)</f>
        <v/>
      </c>
    </row>
    <row r="306" spans="1:14" ht="38.25">
      <c r="A306" s="33" t="s">
        <v>1259</v>
      </c>
      <c r="B306" s="31" t="s">
        <v>1260</v>
      </c>
      <c r="C306" s="32" t="s">
        <v>1261</v>
      </c>
      <c r="D306" s="32" t="s">
        <v>43</v>
      </c>
      <c r="E306" s="31" t="s">
        <v>125</v>
      </c>
      <c r="F306" s="31" t="s">
        <v>126</v>
      </c>
      <c r="G306" s="31" t="s">
        <v>504</v>
      </c>
      <c r="H306" s="26" t="str">
        <f>IFERROR(IF(VLOOKUP(B306,'R&amp;C_5.15.1'!$B$2:$G$453,1,FALSE)=B306,"",),"NEW")</f>
        <v/>
      </c>
      <c r="I306" s="26" t="str">
        <f>IF(H306="NEW","NEW",IF(VLOOKUP(B306,'R&amp;C_5.15.1'!$B$2:$G$453,2,FALSE)=C306,"","UPDATED"))</f>
        <v/>
      </c>
      <c r="J306" s="26" t="str">
        <f>IF(H306="NEW","NEW",IF(VLOOKUP(B306,'R&amp;C_5.15.1'!$B$2:$G$453,3,FALSE)=D306,"","UPDATED"))</f>
        <v/>
      </c>
      <c r="K306" s="26" t="str">
        <f>IF(H306="NEW","NEW",IF(VLOOKUP(B306,'R&amp;C_5.15.1'!$B$2:$G$453,4,FALSE)=E306,"","UPDATED"))</f>
        <v/>
      </c>
      <c r="L306" s="26" t="str">
        <f>IF(H306="NEW","NEW",IF(VLOOKUP(B306,'R&amp;C_5.15.1'!$B$2:$G$453,5,FALSE)=F306,"","UPDATED"))</f>
        <v/>
      </c>
      <c r="M306" s="26" t="str">
        <f>IF(H306="NEW","NEW",IF(VLOOKUP(B306,'R&amp;C_5.15.1'!$B$2:$G$453,6,FALSE)=G306,"","UPDATED"))</f>
        <v/>
      </c>
      <c r="N306" s="26" t="str">
        <f>IF(CONCATENATE(Table2[[#This Row],[Check 
Code]],Table2[[#This Row],[Check 
Funct.]],Table2[[#This Row],[Check 
Tech.]],Table2[[#This Row],[Check DROOLS]],Table2[[#This Row],[Check Domain]],Table2[[#This Row],[Check 
Tag]])="","",1)</f>
        <v/>
      </c>
    </row>
    <row r="307" spans="1:14" ht="25.5">
      <c r="A307" s="33" t="s">
        <v>1262</v>
      </c>
      <c r="B307" s="28" t="s">
        <v>1263</v>
      </c>
      <c r="C307" s="30" t="s">
        <v>1264</v>
      </c>
      <c r="D307" s="30" t="s">
        <v>43</v>
      </c>
      <c r="E307" s="28" t="s">
        <v>125</v>
      </c>
      <c r="F307" s="28" t="s">
        <v>126</v>
      </c>
      <c r="G307" s="28" t="s">
        <v>1265</v>
      </c>
      <c r="H307" s="26" t="str">
        <f>IFERROR(IF(VLOOKUP(B307,'R&amp;C_5.15.1'!$B$2:$G$453,1,FALSE)=B307,"",),"NEW")</f>
        <v/>
      </c>
      <c r="I307" s="26" t="str">
        <f>IF(H307="NEW","NEW",IF(VLOOKUP(B307,'R&amp;C_5.15.1'!$B$2:$G$453,2,FALSE)=C307,"","UPDATED"))</f>
        <v/>
      </c>
      <c r="J307" s="26" t="str">
        <f>IF(H307="NEW","NEW",IF(VLOOKUP(B307,'R&amp;C_5.15.1'!$B$2:$G$453,3,FALSE)=D307,"","UPDATED"))</f>
        <v/>
      </c>
      <c r="K307" s="26" t="str">
        <f>IF(H307="NEW","NEW",IF(VLOOKUP(B307,'R&amp;C_5.15.1'!$B$2:$G$453,4,FALSE)=E307,"","UPDATED"))</f>
        <v/>
      </c>
      <c r="L307" s="26" t="str">
        <f>IF(H307="NEW","NEW",IF(VLOOKUP(B307,'R&amp;C_5.15.1'!$B$2:$G$453,5,FALSE)=F307,"","UPDATED"))</f>
        <v/>
      </c>
      <c r="M307" s="26" t="str">
        <f>IF(H307="NEW","NEW",IF(VLOOKUP(B307,'R&amp;C_5.15.1'!$B$2:$G$453,6,FALSE)=G307,"","UPDATED"))</f>
        <v/>
      </c>
      <c r="N307" s="26" t="str">
        <f>IF(CONCATENATE(Table2[[#This Row],[Check 
Code]],Table2[[#This Row],[Check 
Funct.]],Table2[[#This Row],[Check 
Tech.]],Table2[[#This Row],[Check DROOLS]],Table2[[#This Row],[Check Domain]],Table2[[#This Row],[Check 
Tag]])="","",1)</f>
        <v/>
      </c>
    </row>
    <row r="308" spans="1:14" ht="76.5">
      <c r="A308" s="33" t="s">
        <v>1266</v>
      </c>
      <c r="B308" s="31" t="s">
        <v>1267</v>
      </c>
      <c r="C308" s="32" t="s">
        <v>1268</v>
      </c>
      <c r="D308" s="32" t="s">
        <v>43</v>
      </c>
      <c r="E308" s="31" t="s">
        <v>125</v>
      </c>
      <c r="F308" s="31" t="s">
        <v>126</v>
      </c>
      <c r="G308" s="31" t="s">
        <v>444</v>
      </c>
      <c r="H308" s="26" t="str">
        <f>IFERROR(IF(VLOOKUP(B308,'R&amp;C_5.15.1'!$B$2:$G$453,1,FALSE)=B308,"",),"NEW")</f>
        <v/>
      </c>
      <c r="I308" s="26" t="str">
        <f>IF(H308="NEW","NEW",IF(VLOOKUP(B308,'R&amp;C_5.15.1'!$B$2:$G$453,2,FALSE)=C308,"","UPDATED"))</f>
        <v/>
      </c>
      <c r="J308" s="26" t="str">
        <f>IF(H308="NEW","NEW",IF(VLOOKUP(B308,'R&amp;C_5.15.1'!$B$2:$G$453,3,FALSE)=D308,"","UPDATED"))</f>
        <v/>
      </c>
      <c r="K308" s="26" t="str">
        <f>IF(H308="NEW","NEW",IF(VLOOKUP(B308,'R&amp;C_5.15.1'!$B$2:$G$453,4,FALSE)=E308,"","UPDATED"))</f>
        <v/>
      </c>
      <c r="L308" s="26" t="str">
        <f>IF(H308="NEW","NEW",IF(VLOOKUP(B308,'R&amp;C_5.15.1'!$B$2:$G$453,5,FALSE)=F308,"","UPDATED"))</f>
        <v/>
      </c>
      <c r="M308" s="26" t="str">
        <f>IF(H308="NEW","NEW",IF(VLOOKUP(B308,'R&amp;C_5.15.1'!$B$2:$G$453,6,FALSE)=G308,"","UPDATED"))</f>
        <v/>
      </c>
      <c r="N308" s="26" t="str">
        <f>IF(CONCATENATE(Table2[[#This Row],[Check 
Code]],Table2[[#This Row],[Check 
Funct.]],Table2[[#This Row],[Check 
Tech.]],Table2[[#This Row],[Check DROOLS]],Table2[[#This Row],[Check Domain]],Table2[[#This Row],[Check 
Tag]])="","",1)</f>
        <v/>
      </c>
    </row>
    <row r="309" spans="1:14" ht="25.5">
      <c r="A309" s="33" t="s">
        <v>1269</v>
      </c>
      <c r="B309" s="28" t="s">
        <v>1270</v>
      </c>
      <c r="C309" s="30" t="s">
        <v>1271</v>
      </c>
      <c r="D309" s="30" t="s">
        <v>43</v>
      </c>
      <c r="E309" s="28" t="s">
        <v>125</v>
      </c>
      <c r="F309" s="28" t="s">
        <v>126</v>
      </c>
      <c r="G309" s="28" t="s">
        <v>387</v>
      </c>
      <c r="H309" s="26" t="str">
        <f>IFERROR(IF(VLOOKUP(B309,'R&amp;C_5.15.1'!$B$2:$G$453,1,FALSE)=B309,"",),"NEW")</f>
        <v/>
      </c>
      <c r="I309" s="26" t="str">
        <f>IF(H309="NEW","NEW",IF(VLOOKUP(B309,'R&amp;C_5.15.1'!$B$2:$G$453,2,FALSE)=C309,"","UPDATED"))</f>
        <v/>
      </c>
      <c r="J309" s="26" t="str">
        <f>IF(H309="NEW","NEW",IF(VLOOKUP(B309,'R&amp;C_5.15.1'!$B$2:$G$453,3,FALSE)=D309,"","UPDATED"))</f>
        <v/>
      </c>
      <c r="K309" s="26" t="str">
        <f>IF(H309="NEW","NEW",IF(VLOOKUP(B309,'R&amp;C_5.15.1'!$B$2:$G$453,4,FALSE)=E309,"","UPDATED"))</f>
        <v/>
      </c>
      <c r="L309" s="26" t="str">
        <f>IF(H309="NEW","NEW",IF(VLOOKUP(B309,'R&amp;C_5.15.1'!$B$2:$G$453,5,FALSE)=F309,"","UPDATED"))</f>
        <v/>
      </c>
      <c r="M309" s="26" t="str">
        <f>IF(H309="NEW","NEW",IF(VLOOKUP(B309,'R&amp;C_5.15.1'!$B$2:$G$453,6,FALSE)=G309,"","UPDATED"))</f>
        <v/>
      </c>
      <c r="N309" s="26" t="str">
        <f>IF(CONCATENATE(Table2[[#This Row],[Check 
Code]],Table2[[#This Row],[Check 
Funct.]],Table2[[#This Row],[Check 
Tech.]],Table2[[#This Row],[Check DROOLS]],Table2[[#This Row],[Check Domain]],Table2[[#This Row],[Check 
Tag]])="","",1)</f>
        <v/>
      </c>
    </row>
    <row r="310" spans="1:14" ht="25.5">
      <c r="A310" s="33" t="s">
        <v>1272</v>
      </c>
      <c r="B310" s="31" t="s">
        <v>1273</v>
      </c>
      <c r="C310" s="32" t="s">
        <v>1274</v>
      </c>
      <c r="D310" s="32" t="s">
        <v>43</v>
      </c>
      <c r="E310" s="31" t="s">
        <v>125</v>
      </c>
      <c r="F310" s="31" t="s">
        <v>126</v>
      </c>
      <c r="G310" s="31" t="s">
        <v>387</v>
      </c>
      <c r="H310" s="26" t="str">
        <f>IFERROR(IF(VLOOKUP(B310,'R&amp;C_5.15.1'!$B$2:$G$453,1,FALSE)=B310,"",),"NEW")</f>
        <v/>
      </c>
      <c r="I310" s="26" t="str">
        <f>IF(H310="NEW","NEW",IF(VLOOKUP(B310,'R&amp;C_5.15.1'!$B$2:$G$453,2,FALSE)=C310,"","UPDATED"))</f>
        <v/>
      </c>
      <c r="J310" s="26" t="str">
        <f>IF(H310="NEW","NEW",IF(VLOOKUP(B310,'R&amp;C_5.15.1'!$B$2:$G$453,3,FALSE)=D310,"","UPDATED"))</f>
        <v/>
      </c>
      <c r="K310" s="26" t="str">
        <f>IF(H310="NEW","NEW",IF(VLOOKUP(B310,'R&amp;C_5.15.1'!$B$2:$G$453,4,FALSE)=E310,"","UPDATED"))</f>
        <v/>
      </c>
      <c r="L310" s="26" t="str">
        <f>IF(H310="NEW","NEW",IF(VLOOKUP(B310,'R&amp;C_5.15.1'!$B$2:$G$453,5,FALSE)=F310,"","UPDATED"))</f>
        <v/>
      </c>
      <c r="M310" s="26" t="str">
        <f>IF(H310="NEW","NEW",IF(VLOOKUP(B310,'R&amp;C_5.15.1'!$B$2:$G$453,6,FALSE)=G310,"","UPDATED"))</f>
        <v/>
      </c>
      <c r="N310" s="26" t="str">
        <f>IF(CONCATENATE(Table2[[#This Row],[Check 
Code]],Table2[[#This Row],[Check 
Funct.]],Table2[[#This Row],[Check 
Tech.]],Table2[[#This Row],[Check DROOLS]],Table2[[#This Row],[Check Domain]],Table2[[#This Row],[Check 
Tag]])="","",1)</f>
        <v/>
      </c>
    </row>
    <row r="311" spans="1:14" ht="25.5">
      <c r="A311" s="33" t="s">
        <v>1275</v>
      </c>
      <c r="B311" s="28" t="s">
        <v>1276</v>
      </c>
      <c r="C311" s="30" t="s">
        <v>1277</v>
      </c>
      <c r="D311" s="30" t="s">
        <v>43</v>
      </c>
      <c r="E311" s="28" t="s">
        <v>125</v>
      </c>
      <c r="F311" s="28" t="s">
        <v>126</v>
      </c>
      <c r="G311" s="28" t="s">
        <v>387</v>
      </c>
      <c r="H311" s="26" t="str">
        <f>IFERROR(IF(VLOOKUP(B311,'R&amp;C_5.15.1'!$B$2:$G$453,1,FALSE)=B311,"",),"NEW")</f>
        <v/>
      </c>
      <c r="I311" s="26" t="str">
        <f>IF(H311="NEW","NEW",IF(VLOOKUP(B311,'R&amp;C_5.15.1'!$B$2:$G$453,2,FALSE)=C311,"","UPDATED"))</f>
        <v/>
      </c>
      <c r="J311" s="26" t="str">
        <f>IF(H311="NEW","NEW",IF(VLOOKUP(B311,'R&amp;C_5.15.1'!$B$2:$G$453,3,FALSE)=D311,"","UPDATED"))</f>
        <v/>
      </c>
      <c r="K311" s="26" t="str">
        <f>IF(H311="NEW","NEW",IF(VLOOKUP(B311,'R&amp;C_5.15.1'!$B$2:$G$453,4,FALSE)=E311,"","UPDATED"))</f>
        <v/>
      </c>
      <c r="L311" s="26" t="str">
        <f>IF(H311="NEW","NEW",IF(VLOOKUP(B311,'R&amp;C_5.15.1'!$B$2:$G$453,5,FALSE)=F311,"","UPDATED"))</f>
        <v/>
      </c>
      <c r="M311" s="26" t="str">
        <f>IF(H311="NEW","NEW",IF(VLOOKUP(B311,'R&amp;C_5.15.1'!$B$2:$G$453,6,FALSE)=G311,"","UPDATED"))</f>
        <v/>
      </c>
      <c r="N311" s="26" t="str">
        <f>IF(CONCATENATE(Table2[[#This Row],[Check 
Code]],Table2[[#This Row],[Check 
Funct.]],Table2[[#This Row],[Check 
Tech.]],Table2[[#This Row],[Check DROOLS]],Table2[[#This Row],[Check Domain]],Table2[[#This Row],[Check 
Tag]])="","",1)</f>
        <v/>
      </c>
    </row>
    <row r="312" spans="1:14" ht="25.5">
      <c r="A312" s="33" t="s">
        <v>1278</v>
      </c>
      <c r="B312" s="31" t="s">
        <v>1279</v>
      </c>
      <c r="C312" s="32" t="s">
        <v>1280</v>
      </c>
      <c r="D312" s="32" t="s">
        <v>43</v>
      </c>
      <c r="E312" s="31" t="s">
        <v>125</v>
      </c>
      <c r="F312" s="31" t="s">
        <v>126</v>
      </c>
      <c r="G312" s="31" t="s">
        <v>387</v>
      </c>
      <c r="H312" s="26" t="str">
        <f>IFERROR(IF(VLOOKUP(B312,'R&amp;C_5.15.1'!$B$2:$G$453,1,FALSE)=B312,"",),"NEW")</f>
        <v/>
      </c>
      <c r="I312" s="26" t="str">
        <f>IF(H312="NEW","NEW",IF(VLOOKUP(B312,'R&amp;C_5.15.1'!$B$2:$G$453,2,FALSE)=C312,"","UPDATED"))</f>
        <v/>
      </c>
      <c r="J312" s="26" t="str">
        <f>IF(H312="NEW","NEW",IF(VLOOKUP(B312,'R&amp;C_5.15.1'!$B$2:$G$453,3,FALSE)=D312,"","UPDATED"))</f>
        <v/>
      </c>
      <c r="K312" s="26" t="str">
        <f>IF(H312="NEW","NEW",IF(VLOOKUP(B312,'R&amp;C_5.15.1'!$B$2:$G$453,4,FALSE)=E312,"","UPDATED"))</f>
        <v/>
      </c>
      <c r="L312" s="26" t="str">
        <f>IF(H312="NEW","NEW",IF(VLOOKUP(B312,'R&amp;C_5.15.1'!$B$2:$G$453,5,FALSE)=F312,"","UPDATED"))</f>
        <v/>
      </c>
      <c r="M312" s="26" t="str">
        <f>IF(H312="NEW","NEW",IF(VLOOKUP(B312,'R&amp;C_5.15.1'!$B$2:$G$453,6,FALSE)=G312,"","UPDATED"))</f>
        <v/>
      </c>
      <c r="N312" s="26" t="str">
        <f>IF(CONCATENATE(Table2[[#This Row],[Check 
Code]],Table2[[#This Row],[Check 
Funct.]],Table2[[#This Row],[Check 
Tech.]],Table2[[#This Row],[Check DROOLS]],Table2[[#This Row],[Check Domain]],Table2[[#This Row],[Check 
Tag]])="","",1)</f>
        <v/>
      </c>
    </row>
    <row r="313" spans="1:14" ht="25.5">
      <c r="A313" s="33" t="s">
        <v>1281</v>
      </c>
      <c r="B313" s="28" t="s">
        <v>1282</v>
      </c>
      <c r="C313" s="30" t="s">
        <v>1283</v>
      </c>
      <c r="D313" s="30" t="s">
        <v>43</v>
      </c>
      <c r="E313" s="28" t="s">
        <v>125</v>
      </c>
      <c r="F313" s="28" t="s">
        <v>126</v>
      </c>
      <c r="G313" s="28" t="s">
        <v>136</v>
      </c>
      <c r="H313" s="26" t="str">
        <f>IFERROR(IF(VLOOKUP(B313,'R&amp;C_5.15.1'!$B$2:$G$453,1,FALSE)=B313,"",),"NEW")</f>
        <v/>
      </c>
      <c r="I313" s="26" t="str">
        <f>IF(H313="NEW","NEW",IF(VLOOKUP(B313,'R&amp;C_5.15.1'!$B$2:$G$453,2,FALSE)=C313,"","UPDATED"))</f>
        <v/>
      </c>
      <c r="J313" s="26" t="str">
        <f>IF(H313="NEW","NEW",IF(VLOOKUP(B313,'R&amp;C_5.15.1'!$B$2:$G$453,3,FALSE)=D313,"","UPDATED"))</f>
        <v/>
      </c>
      <c r="K313" s="26" t="str">
        <f>IF(H313="NEW","NEW",IF(VLOOKUP(B313,'R&amp;C_5.15.1'!$B$2:$G$453,4,FALSE)=E313,"","UPDATED"))</f>
        <v/>
      </c>
      <c r="L313" s="26" t="str">
        <f>IF(H313="NEW","NEW",IF(VLOOKUP(B313,'R&amp;C_5.15.1'!$B$2:$G$453,5,FALSE)=F313,"","UPDATED"))</f>
        <v/>
      </c>
      <c r="M313" s="26" t="str">
        <f>IF(H313="NEW","NEW",IF(VLOOKUP(B313,'R&amp;C_5.15.1'!$B$2:$G$453,6,FALSE)=G313,"","UPDATED"))</f>
        <v/>
      </c>
      <c r="N313" s="26" t="str">
        <f>IF(CONCATENATE(Table2[[#This Row],[Check 
Code]],Table2[[#This Row],[Check 
Funct.]],Table2[[#This Row],[Check 
Tech.]],Table2[[#This Row],[Check DROOLS]],Table2[[#This Row],[Check Domain]],Table2[[#This Row],[Check 
Tag]])="","",1)</f>
        <v/>
      </c>
    </row>
    <row r="314" spans="1:14" ht="51">
      <c r="A314" s="33" t="s">
        <v>1284</v>
      </c>
      <c r="B314" s="31" t="s">
        <v>1285</v>
      </c>
      <c r="C314" s="32" t="s">
        <v>1286</v>
      </c>
      <c r="D314" s="32" t="s">
        <v>43</v>
      </c>
      <c r="E314" s="31" t="s">
        <v>125</v>
      </c>
      <c r="F314" s="31" t="s">
        <v>126</v>
      </c>
      <c r="G314" s="31" t="s">
        <v>504</v>
      </c>
      <c r="H314" s="26" t="str">
        <f>IFERROR(IF(VLOOKUP(B314,'R&amp;C_5.15.1'!$B$2:$G$453,1,FALSE)=B314,"",),"NEW")</f>
        <v/>
      </c>
      <c r="I314" s="26" t="str">
        <f>IF(H314="NEW","NEW",IF(VLOOKUP(B314,'R&amp;C_5.15.1'!$B$2:$G$453,2,FALSE)=C314,"","UPDATED"))</f>
        <v/>
      </c>
      <c r="J314" s="26" t="str">
        <f>IF(H314="NEW","NEW",IF(VLOOKUP(B314,'R&amp;C_5.15.1'!$B$2:$G$453,3,FALSE)=D314,"","UPDATED"))</f>
        <v/>
      </c>
      <c r="K314" s="26" t="str">
        <f>IF(H314="NEW","NEW",IF(VLOOKUP(B314,'R&amp;C_5.15.1'!$B$2:$G$453,4,FALSE)=E314,"","UPDATED"))</f>
        <v/>
      </c>
      <c r="L314" s="26" t="str">
        <f>IF(H314="NEW","NEW",IF(VLOOKUP(B314,'R&amp;C_5.15.1'!$B$2:$G$453,5,FALSE)=F314,"","UPDATED"))</f>
        <v/>
      </c>
      <c r="M314" s="26" t="str">
        <f>IF(H314="NEW","NEW",IF(VLOOKUP(B314,'R&amp;C_5.15.1'!$B$2:$G$453,6,FALSE)=G314,"","UPDATED"))</f>
        <v/>
      </c>
      <c r="N314" s="26" t="str">
        <f>IF(CONCATENATE(Table2[[#This Row],[Check 
Code]],Table2[[#This Row],[Check 
Funct.]],Table2[[#This Row],[Check 
Tech.]],Table2[[#This Row],[Check DROOLS]],Table2[[#This Row],[Check Domain]],Table2[[#This Row],[Check 
Tag]])="","",1)</f>
        <v/>
      </c>
    </row>
    <row r="315" spans="1:14" ht="51">
      <c r="A315" s="33" t="s">
        <v>1287</v>
      </c>
      <c r="B315" s="28" t="s">
        <v>1288</v>
      </c>
      <c r="C315" s="30" t="s">
        <v>1289</v>
      </c>
      <c r="D315" s="30" t="s">
        <v>1242</v>
      </c>
      <c r="E315" s="28" t="s">
        <v>125</v>
      </c>
      <c r="F315" s="28" t="s">
        <v>126</v>
      </c>
      <c r="G315" s="28" t="s">
        <v>657</v>
      </c>
      <c r="H315" s="26" t="str">
        <f>IFERROR(IF(VLOOKUP(B315,'R&amp;C_5.15.1'!$B$2:$G$453,1,FALSE)=B315,"",),"NEW")</f>
        <v/>
      </c>
      <c r="I315" s="26" t="str">
        <f>IF(H315="NEW","NEW",IF(VLOOKUP(B315,'R&amp;C_5.15.1'!$B$2:$G$453,2,FALSE)=C315,"","UPDATED"))</f>
        <v/>
      </c>
      <c r="J315" s="26" t="str">
        <f>IF(H315="NEW","NEW",IF(VLOOKUP(B315,'R&amp;C_5.15.1'!$B$2:$G$453,3,FALSE)=D315,"","UPDATED"))</f>
        <v/>
      </c>
      <c r="K315" s="26" t="str">
        <f>IF(H315="NEW","NEW",IF(VLOOKUP(B315,'R&amp;C_5.15.1'!$B$2:$G$453,4,FALSE)=E315,"","UPDATED"))</f>
        <v/>
      </c>
      <c r="L315" s="26" t="str">
        <f>IF(H315="NEW","NEW",IF(VLOOKUP(B315,'R&amp;C_5.15.1'!$B$2:$G$453,5,FALSE)=F315,"","UPDATED"))</f>
        <v/>
      </c>
      <c r="M315" s="26" t="str">
        <f>IF(H315="NEW","NEW",IF(VLOOKUP(B315,'R&amp;C_5.15.1'!$B$2:$G$453,6,FALSE)=G315,"","UPDATED"))</f>
        <v/>
      </c>
      <c r="N315" s="26" t="str">
        <f>IF(CONCATENATE(Table2[[#This Row],[Check 
Code]],Table2[[#This Row],[Check 
Funct.]],Table2[[#This Row],[Check 
Tech.]],Table2[[#This Row],[Check DROOLS]],Table2[[#This Row],[Check Domain]],Table2[[#This Row],[Check 
Tag]])="","",1)</f>
        <v/>
      </c>
    </row>
    <row r="316" spans="1:14" ht="51">
      <c r="A316" s="33" t="s">
        <v>1290</v>
      </c>
      <c r="B316" s="31" t="s">
        <v>1291</v>
      </c>
      <c r="C316" s="32" t="s">
        <v>1292</v>
      </c>
      <c r="D316" s="32" t="s">
        <v>43</v>
      </c>
      <c r="E316" s="31" t="s">
        <v>125</v>
      </c>
      <c r="F316" s="31" t="s">
        <v>126</v>
      </c>
      <c r="G316" s="31" t="s">
        <v>1293</v>
      </c>
      <c r="H316" s="26" t="str">
        <f>IFERROR(IF(VLOOKUP(B316,'R&amp;C_5.15.1'!$B$2:$G$453,1,FALSE)=B316,"",),"NEW")</f>
        <v/>
      </c>
      <c r="I316" s="26" t="str">
        <f>IF(H316="NEW","NEW",IF(VLOOKUP(B316,'R&amp;C_5.15.1'!$B$2:$G$453,2,FALSE)=C316,"","UPDATED"))</f>
        <v/>
      </c>
      <c r="J316" s="26" t="str">
        <f>IF(H316="NEW","NEW",IF(VLOOKUP(B316,'R&amp;C_5.15.1'!$B$2:$G$453,3,FALSE)=D316,"","UPDATED"))</f>
        <v/>
      </c>
      <c r="K316" s="26" t="str">
        <f>IF(H316="NEW","NEW",IF(VLOOKUP(B316,'R&amp;C_5.15.1'!$B$2:$G$453,4,FALSE)=E316,"","UPDATED"))</f>
        <v/>
      </c>
      <c r="L316" s="26" t="str">
        <f>IF(H316="NEW","NEW",IF(VLOOKUP(B316,'R&amp;C_5.15.1'!$B$2:$G$453,5,FALSE)=F316,"","UPDATED"))</f>
        <v/>
      </c>
      <c r="M316" s="26" t="str">
        <f>IF(H316="NEW","NEW",IF(VLOOKUP(B316,'R&amp;C_5.15.1'!$B$2:$G$453,6,FALSE)=G316,"","UPDATED"))</f>
        <v/>
      </c>
      <c r="N316" s="26" t="str">
        <f>IF(CONCATENATE(Table2[[#This Row],[Check 
Code]],Table2[[#This Row],[Check 
Funct.]],Table2[[#This Row],[Check 
Tech.]],Table2[[#This Row],[Check DROOLS]],Table2[[#This Row],[Check Domain]],Table2[[#This Row],[Check 
Tag]])="","",1)</f>
        <v/>
      </c>
    </row>
    <row r="317" spans="1:14" ht="63.75">
      <c r="A317" s="33" t="s">
        <v>1294</v>
      </c>
      <c r="B317" s="28" t="s">
        <v>1295</v>
      </c>
      <c r="C317" s="30" t="s">
        <v>1296</v>
      </c>
      <c r="D317" s="30" t="s">
        <v>43</v>
      </c>
      <c r="E317" s="28" t="s">
        <v>125</v>
      </c>
      <c r="F317" s="28" t="s">
        <v>126</v>
      </c>
      <c r="G317" s="28" t="s">
        <v>1297</v>
      </c>
      <c r="H317" s="26" t="str">
        <f>IFERROR(IF(VLOOKUP(B317,'R&amp;C_5.15.1'!$B$2:$G$453,1,FALSE)=B317,"",),"NEW")</f>
        <v/>
      </c>
      <c r="I317" s="26" t="str">
        <f>IF(H317="NEW","NEW",IF(VLOOKUP(B317,'R&amp;C_5.15.1'!$B$2:$G$453,2,FALSE)=C317,"","UPDATED"))</f>
        <v/>
      </c>
      <c r="J317" s="26" t="str">
        <f>IF(H317="NEW","NEW",IF(VLOOKUP(B317,'R&amp;C_5.15.1'!$B$2:$G$453,3,FALSE)=D317,"","UPDATED"))</f>
        <v/>
      </c>
      <c r="K317" s="26" t="str">
        <f>IF(H317="NEW","NEW",IF(VLOOKUP(B317,'R&amp;C_5.15.1'!$B$2:$G$453,4,FALSE)=E317,"","UPDATED"))</f>
        <v/>
      </c>
      <c r="L317" s="26" t="str">
        <f>IF(H317="NEW","NEW",IF(VLOOKUP(B317,'R&amp;C_5.15.1'!$B$2:$G$453,5,FALSE)=F317,"","UPDATED"))</f>
        <v/>
      </c>
      <c r="M317" s="26" t="str">
        <f>IF(H317="NEW","NEW",IF(VLOOKUP(B317,'R&amp;C_5.15.1'!$B$2:$G$453,6,FALSE)=G317,"","UPDATED"))</f>
        <v/>
      </c>
      <c r="N317" s="26" t="str">
        <f>IF(CONCATENATE(Table2[[#This Row],[Check 
Code]],Table2[[#This Row],[Check 
Funct.]],Table2[[#This Row],[Check 
Tech.]],Table2[[#This Row],[Check DROOLS]],Table2[[#This Row],[Check Domain]],Table2[[#This Row],[Check 
Tag]])="","",1)</f>
        <v/>
      </c>
    </row>
    <row r="318" spans="1:14" ht="25.5">
      <c r="A318" s="33" t="s">
        <v>1298</v>
      </c>
      <c r="B318" s="31" t="s">
        <v>1299</v>
      </c>
      <c r="C318" s="32" t="s">
        <v>1300</v>
      </c>
      <c r="D318" s="32" t="s">
        <v>43</v>
      </c>
      <c r="E318" s="31" t="s">
        <v>125</v>
      </c>
      <c r="F318" s="31" t="s">
        <v>126</v>
      </c>
      <c r="G318" s="31" t="s">
        <v>387</v>
      </c>
      <c r="H318" s="26" t="str">
        <f>IFERROR(IF(VLOOKUP(B318,'R&amp;C_5.15.1'!$B$2:$G$453,1,FALSE)=B318,"",),"NEW")</f>
        <v/>
      </c>
      <c r="I318" s="26" t="str">
        <f>IF(H318="NEW","NEW",IF(VLOOKUP(B318,'R&amp;C_5.15.1'!$B$2:$G$453,2,FALSE)=C318,"","UPDATED"))</f>
        <v/>
      </c>
      <c r="J318" s="26" t="str">
        <f>IF(H318="NEW","NEW",IF(VLOOKUP(B318,'R&amp;C_5.15.1'!$B$2:$G$453,3,FALSE)=D318,"","UPDATED"))</f>
        <v/>
      </c>
      <c r="K318" s="26" t="str">
        <f>IF(H318="NEW","NEW",IF(VLOOKUP(B318,'R&amp;C_5.15.1'!$B$2:$G$453,4,FALSE)=E318,"","UPDATED"))</f>
        <v/>
      </c>
      <c r="L318" s="26" t="str">
        <f>IF(H318="NEW","NEW",IF(VLOOKUP(B318,'R&amp;C_5.15.1'!$B$2:$G$453,5,FALSE)=F318,"","UPDATED"))</f>
        <v/>
      </c>
      <c r="M318" s="26" t="str">
        <f>IF(H318="NEW","NEW",IF(VLOOKUP(B318,'R&amp;C_5.15.1'!$B$2:$G$453,6,FALSE)=G318,"","UPDATED"))</f>
        <v/>
      </c>
      <c r="N318" s="26" t="str">
        <f>IF(CONCATENATE(Table2[[#This Row],[Check 
Code]],Table2[[#This Row],[Check 
Funct.]],Table2[[#This Row],[Check 
Tech.]],Table2[[#This Row],[Check DROOLS]],Table2[[#This Row],[Check Domain]],Table2[[#This Row],[Check 
Tag]])="","",1)</f>
        <v/>
      </c>
    </row>
    <row r="319" spans="1:14" ht="25.5">
      <c r="A319" s="33" t="s">
        <v>1301</v>
      </c>
      <c r="B319" s="28" t="s">
        <v>1302</v>
      </c>
      <c r="C319" s="30" t="s">
        <v>1303</v>
      </c>
      <c r="D319" s="30" t="s">
        <v>1242</v>
      </c>
      <c r="E319" s="28" t="s">
        <v>125</v>
      </c>
      <c r="F319" s="28" t="s">
        <v>126</v>
      </c>
      <c r="G319" s="28" t="s">
        <v>387</v>
      </c>
      <c r="H319" s="26" t="str">
        <f>IFERROR(IF(VLOOKUP(B319,'R&amp;C_5.15.1'!$B$2:$G$453,1,FALSE)=B319,"",),"NEW")</f>
        <v/>
      </c>
      <c r="I319" s="26" t="str">
        <f>IF(H319="NEW","NEW",IF(VLOOKUP(B319,'R&amp;C_5.15.1'!$B$2:$G$453,2,FALSE)=C319,"","UPDATED"))</f>
        <v/>
      </c>
      <c r="J319" s="26" t="str">
        <f>IF(H319="NEW","NEW",IF(VLOOKUP(B319,'R&amp;C_5.15.1'!$B$2:$G$453,3,FALSE)=D319,"","UPDATED"))</f>
        <v/>
      </c>
      <c r="K319" s="26" t="str">
        <f>IF(H319="NEW","NEW",IF(VLOOKUP(B319,'R&amp;C_5.15.1'!$B$2:$G$453,4,FALSE)=E319,"","UPDATED"))</f>
        <v/>
      </c>
      <c r="L319" s="26" t="str">
        <f>IF(H319="NEW","NEW",IF(VLOOKUP(B319,'R&amp;C_5.15.1'!$B$2:$G$453,5,FALSE)=F319,"","UPDATED"))</f>
        <v/>
      </c>
      <c r="M319" s="26" t="str">
        <f>IF(H319="NEW","NEW",IF(VLOOKUP(B319,'R&amp;C_5.15.1'!$B$2:$G$453,6,FALSE)=G319,"","UPDATED"))</f>
        <v/>
      </c>
      <c r="N319" s="26" t="str">
        <f>IF(CONCATENATE(Table2[[#This Row],[Check 
Code]],Table2[[#This Row],[Check 
Funct.]],Table2[[#This Row],[Check 
Tech.]],Table2[[#This Row],[Check DROOLS]],Table2[[#This Row],[Check Domain]],Table2[[#This Row],[Check 
Tag]])="","",1)</f>
        <v/>
      </c>
    </row>
    <row r="320" spans="1:14" ht="51">
      <c r="A320" s="33" t="s">
        <v>1304</v>
      </c>
      <c r="B320" s="31" t="s">
        <v>1305</v>
      </c>
      <c r="C320" s="32" t="s">
        <v>1306</v>
      </c>
      <c r="D320" s="32" t="s">
        <v>43</v>
      </c>
      <c r="E320" s="31" t="s">
        <v>125</v>
      </c>
      <c r="F320" s="31" t="s">
        <v>126</v>
      </c>
      <c r="G320" s="31" t="s">
        <v>136</v>
      </c>
      <c r="H320" s="26" t="str">
        <f>IFERROR(IF(VLOOKUP(B320,'R&amp;C_5.15.1'!$B$2:$G$453,1,FALSE)=B320,"",),"NEW")</f>
        <v/>
      </c>
      <c r="I320" s="26" t="str">
        <f>IF(H320="NEW","NEW",IF(VLOOKUP(B320,'R&amp;C_5.15.1'!$B$2:$G$453,2,FALSE)=C320,"","UPDATED"))</f>
        <v/>
      </c>
      <c r="J320" s="26" t="str">
        <f>IF(H320="NEW","NEW",IF(VLOOKUP(B320,'R&amp;C_5.15.1'!$B$2:$G$453,3,FALSE)=D320,"","UPDATED"))</f>
        <v/>
      </c>
      <c r="K320" s="26" t="str">
        <f>IF(H320="NEW","NEW",IF(VLOOKUP(B320,'R&amp;C_5.15.1'!$B$2:$G$453,4,FALSE)=E320,"","UPDATED"))</f>
        <v/>
      </c>
      <c r="L320" s="26" t="str">
        <f>IF(H320="NEW","NEW",IF(VLOOKUP(B320,'R&amp;C_5.15.1'!$B$2:$G$453,5,FALSE)=F320,"","UPDATED"))</f>
        <v/>
      </c>
      <c r="M320" s="26" t="str">
        <f>IF(H320="NEW","NEW",IF(VLOOKUP(B320,'R&amp;C_5.15.1'!$B$2:$G$453,6,FALSE)=G320,"","UPDATED"))</f>
        <v/>
      </c>
      <c r="N320" s="26" t="str">
        <f>IF(CONCATENATE(Table2[[#This Row],[Check 
Code]],Table2[[#This Row],[Check 
Funct.]],Table2[[#This Row],[Check 
Tech.]],Table2[[#This Row],[Check DROOLS]],Table2[[#This Row],[Check Domain]],Table2[[#This Row],[Check 
Tag]])="","",1)</f>
        <v/>
      </c>
    </row>
    <row r="321" spans="1:14" ht="76.5">
      <c r="A321" s="33" t="s">
        <v>1307</v>
      </c>
      <c r="B321" s="28" t="s">
        <v>1308</v>
      </c>
      <c r="C321" s="30" t="s">
        <v>1309</v>
      </c>
      <c r="D321" s="30" t="s">
        <v>43</v>
      </c>
      <c r="E321" s="28" t="s">
        <v>125</v>
      </c>
      <c r="F321" s="28" t="s">
        <v>126</v>
      </c>
      <c r="G321" s="38" t="e">
        <v>#N/A</v>
      </c>
      <c r="H321" s="26" t="str">
        <f>IFERROR(IF(VLOOKUP(B321,'R&amp;C_5.15.1'!$B$2:$G$453,1,FALSE)=B321,"",),"NEW")</f>
        <v/>
      </c>
      <c r="I321" s="26" t="str">
        <f>IF(H321="NEW","NEW",IF(VLOOKUP(B321,'R&amp;C_5.15.1'!$B$2:$G$453,2,FALSE)=C321,"","UPDATED"))</f>
        <v/>
      </c>
      <c r="J321" s="26" t="str">
        <f>IF(H321="NEW","NEW",IF(VLOOKUP(B321,'R&amp;C_5.15.1'!$B$2:$G$453,3,FALSE)=D321,"","UPDATED"))</f>
        <v/>
      </c>
      <c r="K321" s="26" t="str">
        <f>IF(H321="NEW","NEW",IF(VLOOKUP(B321,'R&amp;C_5.15.1'!$B$2:$G$453,4,FALSE)=E321,"","UPDATED"))</f>
        <v/>
      </c>
      <c r="L321" s="26" t="str">
        <f>IF(H321="NEW","NEW",IF(VLOOKUP(B321,'R&amp;C_5.15.1'!$B$2:$G$453,5,FALSE)=F321,"","UPDATED"))</f>
        <v/>
      </c>
      <c r="M321" s="27" t="s">
        <v>196</v>
      </c>
      <c r="N321" s="26">
        <f>IF(CONCATENATE(Table2[[#This Row],[Check 
Code]],Table2[[#This Row],[Check 
Funct.]],Table2[[#This Row],[Check 
Tech.]],Table2[[#This Row],[Check DROOLS]],Table2[[#This Row],[Check Domain]],Table2[[#This Row],[Check 
Tag]])="","",1)</f>
        <v>1</v>
      </c>
    </row>
    <row r="322" spans="1:14" ht="25.5">
      <c r="A322" s="33" t="s">
        <v>1310</v>
      </c>
      <c r="B322" s="31" t="s">
        <v>1311</v>
      </c>
      <c r="C322" s="32" t="s">
        <v>1312</v>
      </c>
      <c r="D322" s="32" t="s">
        <v>43</v>
      </c>
      <c r="E322" s="31" t="s">
        <v>125</v>
      </c>
      <c r="F322" s="31" t="s">
        <v>126</v>
      </c>
      <c r="G322" s="31" t="s">
        <v>136</v>
      </c>
      <c r="H322" s="26" t="str">
        <f>IFERROR(IF(VLOOKUP(B322,'R&amp;C_5.15.1'!$B$2:$G$453,1,FALSE)=B322,"",),"NEW")</f>
        <v/>
      </c>
      <c r="I322" s="26" t="str">
        <f>IF(H322="NEW","NEW",IF(VLOOKUP(B322,'R&amp;C_5.15.1'!$B$2:$G$453,2,FALSE)=C322,"","UPDATED"))</f>
        <v/>
      </c>
      <c r="J322" s="26" t="str">
        <f>IF(H322="NEW","NEW",IF(VLOOKUP(B322,'R&amp;C_5.15.1'!$B$2:$G$453,3,FALSE)=D322,"","UPDATED"))</f>
        <v/>
      </c>
      <c r="K322" s="26" t="str">
        <f>IF(H322="NEW","NEW",IF(VLOOKUP(B322,'R&amp;C_5.15.1'!$B$2:$G$453,4,FALSE)=E322,"","UPDATED"))</f>
        <v/>
      </c>
      <c r="L322" s="26" t="str">
        <f>IF(H322="NEW","NEW",IF(VLOOKUP(B322,'R&amp;C_5.15.1'!$B$2:$G$453,5,FALSE)=F322,"","UPDATED"))</f>
        <v/>
      </c>
      <c r="M322" s="26" t="str">
        <f>IF(H322="NEW","NEW",IF(VLOOKUP(B322,'R&amp;C_5.15.1'!$B$2:$G$453,6,FALSE)=G322,"","UPDATED"))</f>
        <v/>
      </c>
      <c r="N322" s="26" t="str">
        <f>IF(CONCATENATE(Table2[[#This Row],[Check 
Code]],Table2[[#This Row],[Check 
Funct.]],Table2[[#This Row],[Check 
Tech.]],Table2[[#This Row],[Check DROOLS]],Table2[[#This Row],[Check Domain]],Table2[[#This Row],[Check 
Tag]])="","",1)</f>
        <v/>
      </c>
    </row>
    <row r="323" spans="1:14" ht="63.75">
      <c r="A323" s="33" t="s">
        <v>1313</v>
      </c>
      <c r="B323" s="28" t="s">
        <v>1314</v>
      </c>
      <c r="C323" s="30" t="s">
        <v>1315</v>
      </c>
      <c r="D323" s="30" t="s">
        <v>43</v>
      </c>
      <c r="E323" s="28" t="s">
        <v>125</v>
      </c>
      <c r="F323" s="28" t="s">
        <v>126</v>
      </c>
      <c r="G323" s="28" t="s">
        <v>1316</v>
      </c>
      <c r="H323" s="26" t="str">
        <f>IFERROR(IF(VLOOKUP(B323,'R&amp;C_5.15.1'!$B$2:$G$453,1,FALSE)=B323,"",),"NEW")</f>
        <v/>
      </c>
      <c r="I323" s="26" t="str">
        <f>IF(H323="NEW","NEW",IF(VLOOKUP(B323,'R&amp;C_5.15.1'!$B$2:$G$453,2,FALSE)=C323,"","UPDATED"))</f>
        <v/>
      </c>
      <c r="J323" s="26" t="str">
        <f>IF(H323="NEW","NEW",IF(VLOOKUP(B323,'R&amp;C_5.15.1'!$B$2:$G$453,3,FALSE)=D323,"","UPDATED"))</f>
        <v/>
      </c>
      <c r="K323" s="26" t="str">
        <f>IF(H323="NEW","NEW",IF(VLOOKUP(B323,'R&amp;C_5.15.1'!$B$2:$G$453,4,FALSE)=E323,"","UPDATED"))</f>
        <v/>
      </c>
      <c r="L323" s="26" t="str">
        <f>IF(H323="NEW","NEW",IF(VLOOKUP(B323,'R&amp;C_5.15.1'!$B$2:$G$453,5,FALSE)=F323,"","UPDATED"))</f>
        <v/>
      </c>
      <c r="M323" s="26" t="str">
        <f>IF(H323="NEW","NEW",IF(VLOOKUP(B323,'R&amp;C_5.15.1'!$B$2:$G$453,6,FALSE)=G323,"","UPDATED"))</f>
        <v/>
      </c>
      <c r="N323" s="26" t="str">
        <f>IF(CONCATENATE(Table2[[#This Row],[Check 
Code]],Table2[[#This Row],[Check 
Funct.]],Table2[[#This Row],[Check 
Tech.]],Table2[[#This Row],[Check DROOLS]],Table2[[#This Row],[Check Domain]],Table2[[#This Row],[Check 
Tag]])="","",1)</f>
        <v/>
      </c>
    </row>
    <row r="324" spans="1:14" ht="38.25">
      <c r="A324" s="33" t="s">
        <v>1317</v>
      </c>
      <c r="B324" s="31" t="s">
        <v>1318</v>
      </c>
      <c r="C324" s="32" t="s">
        <v>1319</v>
      </c>
      <c r="D324" s="32" t="s">
        <v>43</v>
      </c>
      <c r="E324" s="31" t="s">
        <v>131</v>
      </c>
      <c r="F324" s="31" t="s">
        <v>126</v>
      </c>
      <c r="G324" s="31" t="s">
        <v>387</v>
      </c>
      <c r="H324" s="26" t="str">
        <f>IFERROR(IF(VLOOKUP(B324,'R&amp;C_5.15.1'!$B$2:$G$453,1,FALSE)=B324,"",),"NEW")</f>
        <v/>
      </c>
      <c r="I324" s="26" t="str">
        <f>IF(H324="NEW","NEW",IF(VLOOKUP(B324,'R&amp;C_5.15.1'!$B$2:$G$453,2,FALSE)=C324,"","UPDATED"))</f>
        <v/>
      </c>
      <c r="J324" s="26" t="str">
        <f>IF(H324="NEW","NEW",IF(VLOOKUP(B324,'R&amp;C_5.15.1'!$B$2:$G$453,3,FALSE)=D324,"","UPDATED"))</f>
        <v/>
      </c>
      <c r="K324" s="26" t="str">
        <f>IF(H324="NEW","NEW",IF(VLOOKUP(B324,'R&amp;C_5.15.1'!$B$2:$G$453,4,FALSE)=E324,"","UPDATED"))</f>
        <v/>
      </c>
      <c r="L324" s="26" t="str">
        <f>IF(H324="NEW","NEW",IF(VLOOKUP(B324,'R&amp;C_5.15.1'!$B$2:$G$453,5,FALSE)=F324,"","UPDATED"))</f>
        <v/>
      </c>
      <c r="M324" s="26" t="str">
        <f>IF(H324="NEW","NEW",IF(VLOOKUP(B324,'R&amp;C_5.15.1'!$B$2:$G$453,6,FALSE)=G324,"","UPDATED"))</f>
        <v/>
      </c>
      <c r="N324" s="26" t="str">
        <f>IF(CONCATENATE(Table2[[#This Row],[Check 
Code]],Table2[[#This Row],[Check 
Funct.]],Table2[[#This Row],[Check 
Tech.]],Table2[[#This Row],[Check DROOLS]],Table2[[#This Row],[Check Domain]],Table2[[#This Row],[Check 
Tag]])="","",1)</f>
        <v/>
      </c>
    </row>
    <row r="325" spans="1:14" ht="51">
      <c r="A325" s="33" t="s">
        <v>1320</v>
      </c>
      <c r="B325" s="28" t="s">
        <v>1321</v>
      </c>
      <c r="C325" s="30" t="s">
        <v>1322</v>
      </c>
      <c r="D325" s="30" t="s">
        <v>43</v>
      </c>
      <c r="E325" s="28" t="s">
        <v>125</v>
      </c>
      <c r="F325" s="28" t="s">
        <v>126</v>
      </c>
      <c r="G325" s="38" t="e">
        <v>#N/A</v>
      </c>
      <c r="H325" s="26" t="str">
        <f>IFERROR(IF(VLOOKUP(B325,'R&amp;C_5.15.1'!$B$2:$G$453,1,FALSE)=B325,"",),"NEW")</f>
        <v/>
      </c>
      <c r="I325" s="26" t="str">
        <f>IF(H325="NEW","NEW",IF(VLOOKUP(B325,'R&amp;C_5.15.1'!$B$2:$G$453,2,FALSE)=C325,"","UPDATED"))</f>
        <v/>
      </c>
      <c r="J325" s="26" t="str">
        <f>IF(H325="NEW","NEW",IF(VLOOKUP(B325,'R&amp;C_5.15.1'!$B$2:$G$453,3,FALSE)=D325,"","UPDATED"))</f>
        <v/>
      </c>
      <c r="K325" s="26" t="str">
        <f>IF(H325="NEW","NEW",IF(VLOOKUP(B325,'R&amp;C_5.15.1'!$B$2:$G$453,4,FALSE)=E325,"","UPDATED"))</f>
        <v/>
      </c>
      <c r="L325" s="26" t="str">
        <f>IF(H325="NEW","NEW",IF(VLOOKUP(B325,'R&amp;C_5.15.1'!$B$2:$G$453,5,FALSE)=F325,"","UPDATED"))</f>
        <v/>
      </c>
      <c r="M325" s="27" t="s">
        <v>196</v>
      </c>
      <c r="N325" s="26">
        <f>IF(CONCATENATE(Table2[[#This Row],[Check 
Code]],Table2[[#This Row],[Check 
Funct.]],Table2[[#This Row],[Check 
Tech.]],Table2[[#This Row],[Check DROOLS]],Table2[[#This Row],[Check Domain]],Table2[[#This Row],[Check 
Tag]])="","",1)</f>
        <v>1</v>
      </c>
    </row>
    <row r="326" spans="1:14" ht="63.75">
      <c r="A326" s="33" t="s">
        <v>1323</v>
      </c>
      <c r="B326" s="31" t="s">
        <v>1324</v>
      </c>
      <c r="C326" s="32" t="s">
        <v>1325</v>
      </c>
      <c r="D326" s="32" t="s">
        <v>43</v>
      </c>
      <c r="E326" s="31" t="s">
        <v>125</v>
      </c>
      <c r="F326" s="31" t="s">
        <v>126</v>
      </c>
      <c r="G326" s="31" t="s">
        <v>136</v>
      </c>
      <c r="H326" s="26" t="str">
        <f>IFERROR(IF(VLOOKUP(B326,'R&amp;C_5.15.1'!$B$2:$G$453,1,FALSE)=B326,"",),"NEW")</f>
        <v/>
      </c>
      <c r="I326" s="26" t="str">
        <f>IF(H326="NEW","NEW",IF(VLOOKUP(B326,'R&amp;C_5.15.1'!$B$2:$G$453,2,FALSE)=C326,"","UPDATED"))</f>
        <v/>
      </c>
      <c r="J326" s="26" t="str">
        <f>IF(H326="NEW","NEW",IF(VLOOKUP(B326,'R&amp;C_5.15.1'!$B$2:$G$453,3,FALSE)=D326,"","UPDATED"))</f>
        <v/>
      </c>
      <c r="K326" s="26" t="str">
        <f>IF(H326="NEW","NEW",IF(VLOOKUP(B326,'R&amp;C_5.15.1'!$B$2:$G$453,4,FALSE)=E326,"","UPDATED"))</f>
        <v/>
      </c>
      <c r="L326" s="26" t="str">
        <f>IF(H326="NEW","NEW",IF(VLOOKUP(B326,'R&amp;C_5.15.1'!$B$2:$G$453,5,FALSE)=F326,"","UPDATED"))</f>
        <v/>
      </c>
      <c r="M326" s="26" t="str">
        <f>IF(H326="NEW","NEW",IF(VLOOKUP(B326,'R&amp;C_5.15.1'!$B$2:$G$453,6,FALSE)=G326,"","UPDATED"))</f>
        <v/>
      </c>
      <c r="N326" s="26" t="str">
        <f>IF(CONCATENATE(Table2[[#This Row],[Check 
Code]],Table2[[#This Row],[Check 
Funct.]],Table2[[#This Row],[Check 
Tech.]],Table2[[#This Row],[Check DROOLS]],Table2[[#This Row],[Check Domain]],Table2[[#This Row],[Check 
Tag]])="","",1)</f>
        <v/>
      </c>
    </row>
    <row r="327" spans="1:14" ht="76.5">
      <c r="A327" s="33" t="s">
        <v>1326</v>
      </c>
      <c r="B327" s="28" t="s">
        <v>1327</v>
      </c>
      <c r="C327" s="30" t="s">
        <v>1328</v>
      </c>
      <c r="D327" s="30" t="s">
        <v>43</v>
      </c>
      <c r="E327" s="28" t="s">
        <v>125</v>
      </c>
      <c r="F327" s="28" t="s">
        <v>126</v>
      </c>
      <c r="G327" s="28" t="s">
        <v>1329</v>
      </c>
      <c r="H327" s="26" t="str">
        <f>IFERROR(IF(VLOOKUP(B327,'R&amp;C_5.15.1'!$B$2:$G$453,1,FALSE)=B327,"",),"NEW")</f>
        <v/>
      </c>
      <c r="I327" s="26" t="str">
        <f>IF(H327="NEW","NEW",IF(VLOOKUP(B327,'R&amp;C_5.15.1'!$B$2:$G$453,2,FALSE)=C327,"","UPDATED"))</f>
        <v/>
      </c>
      <c r="J327" s="26" t="str">
        <f>IF(H327="NEW","NEW",IF(VLOOKUP(B327,'R&amp;C_5.15.1'!$B$2:$G$453,3,FALSE)=D327,"","UPDATED"))</f>
        <v/>
      </c>
      <c r="K327" s="26" t="str">
        <f>IF(H327="NEW","NEW",IF(VLOOKUP(B327,'R&amp;C_5.15.1'!$B$2:$G$453,4,FALSE)=E327,"","UPDATED"))</f>
        <v/>
      </c>
      <c r="L327" s="26" t="str">
        <f>IF(H327="NEW","NEW",IF(VLOOKUP(B327,'R&amp;C_5.15.1'!$B$2:$G$453,5,FALSE)=F327,"","UPDATED"))</f>
        <v/>
      </c>
      <c r="M327" s="26" t="str">
        <f>IF(H327="NEW","NEW",IF(VLOOKUP(B327,'R&amp;C_5.15.1'!$B$2:$G$453,6,FALSE)=G327,"","UPDATED"))</f>
        <v/>
      </c>
      <c r="N327" s="26" t="str">
        <f>IF(CONCATENATE(Table2[[#This Row],[Check 
Code]],Table2[[#This Row],[Check 
Funct.]],Table2[[#This Row],[Check 
Tech.]],Table2[[#This Row],[Check DROOLS]],Table2[[#This Row],[Check Domain]],Table2[[#This Row],[Check 
Tag]])="","",1)</f>
        <v/>
      </c>
    </row>
    <row r="328" spans="1:14" ht="38.25">
      <c r="A328" s="33" t="s">
        <v>1330</v>
      </c>
      <c r="B328" s="31" t="s">
        <v>1331</v>
      </c>
      <c r="C328" s="32" t="s">
        <v>1332</v>
      </c>
      <c r="D328" s="32" t="s">
        <v>43</v>
      </c>
      <c r="E328" s="31" t="s">
        <v>125</v>
      </c>
      <c r="F328" s="31" t="s">
        <v>126</v>
      </c>
      <c r="G328" s="31" t="s">
        <v>919</v>
      </c>
      <c r="H328" s="26" t="str">
        <f>IFERROR(IF(VLOOKUP(B328,'R&amp;C_5.15.1'!$B$2:$G$453,1,FALSE)=B328,"",),"NEW")</f>
        <v/>
      </c>
      <c r="I328" s="26" t="str">
        <f>IF(H328="NEW","NEW",IF(VLOOKUP(B328,'R&amp;C_5.15.1'!$B$2:$G$453,2,FALSE)=C328,"","UPDATED"))</f>
        <v/>
      </c>
      <c r="J328" s="26" t="str">
        <f>IF(H328="NEW","NEW",IF(VLOOKUP(B328,'R&amp;C_5.15.1'!$B$2:$G$453,3,FALSE)=D328,"","UPDATED"))</f>
        <v/>
      </c>
      <c r="K328" s="26" t="str">
        <f>IF(H328="NEW","NEW",IF(VLOOKUP(B328,'R&amp;C_5.15.1'!$B$2:$G$453,4,FALSE)=E328,"","UPDATED"))</f>
        <v/>
      </c>
      <c r="L328" s="26" t="str">
        <f>IF(H328="NEW","NEW",IF(VLOOKUP(B328,'R&amp;C_5.15.1'!$B$2:$G$453,5,FALSE)=F328,"","UPDATED"))</f>
        <v/>
      </c>
      <c r="M328" s="26" t="str">
        <f>IF(H328="NEW","NEW",IF(VLOOKUP(B328,'R&amp;C_5.15.1'!$B$2:$G$453,6,FALSE)=G328,"","UPDATED"))</f>
        <v/>
      </c>
      <c r="N328" s="26" t="str">
        <f>IF(CONCATENATE(Table2[[#This Row],[Check 
Code]],Table2[[#This Row],[Check 
Funct.]],Table2[[#This Row],[Check 
Tech.]],Table2[[#This Row],[Check DROOLS]],Table2[[#This Row],[Check Domain]],Table2[[#This Row],[Check 
Tag]])="","",1)</f>
        <v/>
      </c>
    </row>
    <row r="329" spans="1:14" ht="38.25">
      <c r="A329" s="33" t="s">
        <v>1333</v>
      </c>
      <c r="B329" s="28" t="s">
        <v>1334</v>
      </c>
      <c r="C329" s="30" t="s">
        <v>1335</v>
      </c>
      <c r="D329" s="30" t="s">
        <v>43</v>
      </c>
      <c r="E329" s="28" t="s">
        <v>125</v>
      </c>
      <c r="F329" s="28" t="s">
        <v>1336</v>
      </c>
      <c r="G329" s="28" t="s">
        <v>329</v>
      </c>
      <c r="H329" s="26" t="str">
        <f>IFERROR(IF(VLOOKUP(B329,'R&amp;C_5.15.1'!$B$2:$G$453,1,FALSE)=B329,"",),"NEW")</f>
        <v/>
      </c>
      <c r="I329" s="26" t="str">
        <f>IF(H329="NEW","NEW",IF(VLOOKUP(B329,'R&amp;C_5.15.1'!$B$2:$G$453,2,FALSE)=C329,"","UPDATED"))</f>
        <v/>
      </c>
      <c r="J329" s="26" t="str">
        <f>IF(H329="NEW","NEW",IF(VLOOKUP(B329,'R&amp;C_5.15.1'!$B$2:$G$453,3,FALSE)=D329,"","UPDATED"))</f>
        <v/>
      </c>
      <c r="K329" s="26" t="str">
        <f>IF(H329="NEW","NEW",IF(VLOOKUP(B329,'R&amp;C_5.15.1'!$B$2:$G$453,4,FALSE)=E329,"","UPDATED"))</f>
        <v/>
      </c>
      <c r="L329" s="26" t="str">
        <f>IF(H329="NEW","NEW",IF(VLOOKUP(B329,'R&amp;C_5.15.1'!$B$2:$G$453,5,FALSE)=F329,"","UPDATED"))</f>
        <v/>
      </c>
      <c r="M329" s="26" t="str">
        <f>IF(H329="NEW","NEW",IF(VLOOKUP(B329,'R&amp;C_5.15.1'!$B$2:$G$453,6,FALSE)=G329,"","UPDATED"))</f>
        <v/>
      </c>
      <c r="N329" s="26" t="str">
        <f>IF(CONCATENATE(Table2[[#This Row],[Check 
Code]],Table2[[#This Row],[Check 
Funct.]],Table2[[#This Row],[Check 
Tech.]],Table2[[#This Row],[Check DROOLS]],Table2[[#This Row],[Check Domain]],Table2[[#This Row],[Check 
Tag]])="","",1)</f>
        <v/>
      </c>
    </row>
    <row r="330" spans="1:14" ht="38.25">
      <c r="A330" s="33" t="s">
        <v>1337</v>
      </c>
      <c r="B330" s="31" t="s">
        <v>1338</v>
      </c>
      <c r="C330" s="32" t="s">
        <v>1339</v>
      </c>
      <c r="D330" s="32" t="s">
        <v>43</v>
      </c>
      <c r="E330" s="31" t="s">
        <v>125</v>
      </c>
      <c r="F330" s="31" t="s">
        <v>1336</v>
      </c>
      <c r="G330" s="31" t="s">
        <v>1340</v>
      </c>
      <c r="H330" s="26" t="str">
        <f>IFERROR(IF(VLOOKUP(B330,'R&amp;C_5.15.1'!$B$2:$G$453,1,FALSE)=B330,"",),"NEW")</f>
        <v/>
      </c>
      <c r="I330" s="26" t="str">
        <f>IF(H330="NEW","NEW",IF(VLOOKUP(B330,'R&amp;C_5.15.1'!$B$2:$G$453,2,FALSE)=C330,"","UPDATED"))</f>
        <v/>
      </c>
      <c r="J330" s="26" t="str">
        <f>IF(H330="NEW","NEW",IF(VLOOKUP(B330,'R&amp;C_5.15.1'!$B$2:$G$453,3,FALSE)=D330,"","UPDATED"))</f>
        <v/>
      </c>
      <c r="K330" s="26" t="str">
        <f>IF(H330="NEW","NEW",IF(VLOOKUP(B330,'R&amp;C_5.15.1'!$B$2:$G$453,4,FALSE)=E330,"","UPDATED"))</f>
        <v/>
      </c>
      <c r="L330" s="26" t="str">
        <f>IF(H330="NEW","NEW",IF(VLOOKUP(B330,'R&amp;C_5.15.1'!$B$2:$G$453,5,FALSE)=F330,"","UPDATED"))</f>
        <v/>
      </c>
      <c r="M330" s="26" t="str">
        <f>IF(H330="NEW","NEW",IF(VLOOKUP(B330,'R&amp;C_5.15.1'!$B$2:$G$453,6,FALSE)=G330,"","UPDATED"))</f>
        <v/>
      </c>
      <c r="N330" s="26" t="str">
        <f>IF(CONCATENATE(Table2[[#This Row],[Check 
Code]],Table2[[#This Row],[Check 
Funct.]],Table2[[#This Row],[Check 
Tech.]],Table2[[#This Row],[Check DROOLS]],Table2[[#This Row],[Check Domain]],Table2[[#This Row],[Check 
Tag]])="","",1)</f>
        <v/>
      </c>
    </row>
    <row r="331" spans="1:14" ht="25.5">
      <c r="A331" s="33" t="s">
        <v>1341</v>
      </c>
      <c r="B331" s="28" t="s">
        <v>1342</v>
      </c>
      <c r="C331" s="30" t="s">
        <v>1343</v>
      </c>
      <c r="D331" s="30" t="s">
        <v>43</v>
      </c>
      <c r="E331" s="28" t="s">
        <v>125</v>
      </c>
      <c r="F331" s="28" t="s">
        <v>126</v>
      </c>
      <c r="G331" s="28" t="s">
        <v>82</v>
      </c>
      <c r="H331" s="26" t="str">
        <f>IFERROR(IF(VLOOKUP(B331,'R&amp;C_5.15.1'!$B$2:$G$453,1,FALSE)=B331,"",),"NEW")</f>
        <v/>
      </c>
      <c r="I331" s="26" t="str">
        <f>IF(H331="NEW","NEW",IF(VLOOKUP(B331,'R&amp;C_5.15.1'!$B$2:$G$453,2,FALSE)=C331,"","UPDATED"))</f>
        <v/>
      </c>
      <c r="J331" s="26" t="str">
        <f>IF(H331="NEW","NEW",IF(VLOOKUP(B331,'R&amp;C_5.15.1'!$B$2:$G$453,3,FALSE)=D331,"","UPDATED"))</f>
        <v/>
      </c>
      <c r="K331" s="26" t="str">
        <f>IF(H331="NEW","NEW",IF(VLOOKUP(B331,'R&amp;C_5.15.1'!$B$2:$G$453,4,FALSE)=E331,"","UPDATED"))</f>
        <v/>
      </c>
      <c r="L331" s="26" t="str">
        <f>IF(H331="NEW","NEW",IF(VLOOKUP(B331,'R&amp;C_5.15.1'!$B$2:$G$453,5,FALSE)=F331,"","UPDATED"))</f>
        <v/>
      </c>
      <c r="M331" s="26" t="str">
        <f>IF(H331="NEW","NEW",IF(VLOOKUP(B331,'R&amp;C_5.15.1'!$B$2:$G$453,6,FALSE)=G331,"","UPDATED"))</f>
        <v/>
      </c>
      <c r="N331" s="26" t="str">
        <f>IF(CONCATENATE(Table2[[#This Row],[Check 
Code]],Table2[[#This Row],[Check 
Funct.]],Table2[[#This Row],[Check 
Tech.]],Table2[[#This Row],[Check DROOLS]],Table2[[#This Row],[Check Domain]],Table2[[#This Row],[Check 
Tag]])="","",1)</f>
        <v/>
      </c>
    </row>
    <row r="332" spans="1:14" ht="89.25">
      <c r="A332" s="33" t="s">
        <v>1344</v>
      </c>
      <c r="B332" s="31" t="s">
        <v>1345</v>
      </c>
      <c r="C332" s="32" t="s">
        <v>1346</v>
      </c>
      <c r="D332" s="32" t="s">
        <v>43</v>
      </c>
      <c r="E332" s="31" t="s">
        <v>125</v>
      </c>
      <c r="F332" s="31" t="s">
        <v>126</v>
      </c>
      <c r="G332" s="31" t="s">
        <v>1347</v>
      </c>
      <c r="H332" s="26" t="str">
        <f>IFERROR(IF(VLOOKUP(B332,'R&amp;C_5.15.1'!$B$2:$G$453,1,FALSE)=B332,"",),"NEW")</f>
        <v/>
      </c>
      <c r="I332" s="26" t="str">
        <f>IF(H332="NEW","NEW",IF(VLOOKUP(B332,'R&amp;C_5.15.1'!$B$2:$G$453,2,FALSE)=C332,"","UPDATED"))</f>
        <v/>
      </c>
      <c r="J332" s="26" t="str">
        <f>IF(H332="NEW","NEW",IF(VLOOKUP(B332,'R&amp;C_5.15.1'!$B$2:$G$453,3,FALSE)=D332,"","UPDATED"))</f>
        <v/>
      </c>
      <c r="K332" s="26" t="str">
        <f>IF(H332="NEW","NEW",IF(VLOOKUP(B332,'R&amp;C_5.15.1'!$B$2:$G$453,4,FALSE)=E332,"","UPDATED"))</f>
        <v/>
      </c>
      <c r="L332" s="26" t="str">
        <f>IF(H332="NEW","NEW",IF(VLOOKUP(B332,'R&amp;C_5.15.1'!$B$2:$G$453,5,FALSE)=F332,"","UPDATED"))</f>
        <v/>
      </c>
      <c r="M332" s="26" t="str">
        <f>IF(H332="NEW","NEW",IF(VLOOKUP(B332,'R&amp;C_5.15.1'!$B$2:$G$453,6,FALSE)=G332,"","UPDATED"))</f>
        <v/>
      </c>
      <c r="N332" s="26" t="str">
        <f>IF(CONCATENATE(Table2[[#This Row],[Check 
Code]],Table2[[#This Row],[Check 
Funct.]],Table2[[#This Row],[Check 
Tech.]],Table2[[#This Row],[Check DROOLS]],Table2[[#This Row],[Check Domain]],Table2[[#This Row],[Check 
Tag]])="","",1)</f>
        <v/>
      </c>
    </row>
    <row r="333" spans="1:14" ht="89.25">
      <c r="A333" s="33" t="s">
        <v>1348</v>
      </c>
      <c r="B333" s="28" t="s">
        <v>1349</v>
      </c>
      <c r="C333" s="30" t="s">
        <v>1350</v>
      </c>
      <c r="D333" s="30" t="s">
        <v>43</v>
      </c>
      <c r="E333" s="28" t="s">
        <v>125</v>
      </c>
      <c r="F333" s="28" t="s">
        <v>126</v>
      </c>
      <c r="G333" s="28" t="s">
        <v>82</v>
      </c>
      <c r="H333" s="26" t="str">
        <f>IFERROR(IF(VLOOKUP(B333,'R&amp;C_5.15.1'!$B$2:$G$453,1,FALSE)=B333,"",),"NEW")</f>
        <v/>
      </c>
      <c r="I333" s="26" t="str">
        <f>IF(H333="NEW","NEW",IF(VLOOKUP(B333,'R&amp;C_5.15.1'!$B$2:$G$453,2,FALSE)=C333,"","UPDATED"))</f>
        <v/>
      </c>
      <c r="J333" s="26" t="str">
        <f>IF(H333="NEW","NEW",IF(VLOOKUP(B333,'R&amp;C_5.15.1'!$B$2:$G$453,3,FALSE)=D333,"","UPDATED"))</f>
        <v/>
      </c>
      <c r="K333" s="26" t="str">
        <f>IF(H333="NEW","NEW",IF(VLOOKUP(B333,'R&amp;C_5.15.1'!$B$2:$G$453,4,FALSE)=E333,"","UPDATED"))</f>
        <v/>
      </c>
      <c r="L333" s="26" t="str">
        <f>IF(H333="NEW","NEW",IF(VLOOKUP(B333,'R&amp;C_5.15.1'!$B$2:$G$453,5,FALSE)=F333,"","UPDATED"))</f>
        <v/>
      </c>
      <c r="M333" s="26" t="str">
        <f>IF(H333="NEW","NEW",IF(VLOOKUP(B333,'R&amp;C_5.15.1'!$B$2:$G$453,6,FALSE)=G333,"","UPDATED"))</f>
        <v/>
      </c>
      <c r="N333" s="26" t="str">
        <f>IF(CONCATENATE(Table2[[#This Row],[Check 
Code]],Table2[[#This Row],[Check 
Funct.]],Table2[[#This Row],[Check 
Tech.]],Table2[[#This Row],[Check DROOLS]],Table2[[#This Row],[Check Domain]],Table2[[#This Row],[Check 
Tag]])="","",1)</f>
        <v/>
      </c>
    </row>
    <row r="334" spans="1:14" ht="38.25">
      <c r="A334" s="33" t="s">
        <v>1351</v>
      </c>
      <c r="B334" s="31" t="s">
        <v>1352</v>
      </c>
      <c r="C334" s="32" t="s">
        <v>1353</v>
      </c>
      <c r="D334" s="32" t="s">
        <v>43</v>
      </c>
      <c r="E334" s="31" t="s">
        <v>125</v>
      </c>
      <c r="F334" s="31" t="s">
        <v>126</v>
      </c>
      <c r="G334" s="31" t="s">
        <v>136</v>
      </c>
      <c r="H334" s="26" t="str">
        <f>IFERROR(IF(VLOOKUP(B334,'R&amp;C_5.15.1'!$B$2:$G$453,1,FALSE)=B334,"",),"NEW")</f>
        <v/>
      </c>
      <c r="I334" s="26" t="str">
        <f>IF(H334="NEW","NEW",IF(VLOOKUP(B334,'R&amp;C_5.15.1'!$B$2:$G$453,2,FALSE)=C334,"","UPDATED"))</f>
        <v/>
      </c>
      <c r="J334" s="26" t="str">
        <f>IF(H334="NEW","NEW",IF(VLOOKUP(B334,'R&amp;C_5.15.1'!$B$2:$G$453,3,FALSE)=D334,"","UPDATED"))</f>
        <v/>
      </c>
      <c r="K334" s="26" t="str">
        <f>IF(H334="NEW","NEW",IF(VLOOKUP(B334,'R&amp;C_5.15.1'!$B$2:$G$453,4,FALSE)=E334,"","UPDATED"))</f>
        <v/>
      </c>
      <c r="L334" s="26" t="str">
        <f>IF(H334="NEW","NEW",IF(VLOOKUP(B334,'R&amp;C_5.15.1'!$B$2:$G$453,5,FALSE)=F334,"","UPDATED"))</f>
        <v/>
      </c>
      <c r="M334" s="26" t="str">
        <f>IF(H334="NEW","NEW",IF(VLOOKUP(B334,'R&amp;C_5.15.1'!$B$2:$G$453,6,FALSE)=G334,"","UPDATED"))</f>
        <v/>
      </c>
      <c r="N334" s="26" t="str">
        <f>IF(CONCATENATE(Table2[[#This Row],[Check 
Code]],Table2[[#This Row],[Check 
Funct.]],Table2[[#This Row],[Check 
Tech.]],Table2[[#This Row],[Check DROOLS]],Table2[[#This Row],[Check Domain]],Table2[[#This Row],[Check 
Tag]])="","",1)</f>
        <v/>
      </c>
    </row>
    <row r="335" spans="1:14" ht="63.75">
      <c r="A335" s="33" t="s">
        <v>1354</v>
      </c>
      <c r="B335" s="28" t="s">
        <v>1355</v>
      </c>
      <c r="C335" s="30" t="s">
        <v>1356</v>
      </c>
      <c r="D335" s="30" t="s">
        <v>43</v>
      </c>
      <c r="E335" s="28" t="s">
        <v>125</v>
      </c>
      <c r="F335" s="28" t="s">
        <v>126</v>
      </c>
      <c r="G335" s="28" t="s">
        <v>504</v>
      </c>
      <c r="H335" s="26" t="str">
        <f>IFERROR(IF(VLOOKUP(B335,'R&amp;C_5.15.1'!$B$2:$G$453,1,FALSE)=B335,"",),"NEW")</f>
        <v/>
      </c>
      <c r="I335" s="26" t="str">
        <f>IF(H335="NEW","NEW",IF(VLOOKUP(B335,'R&amp;C_5.15.1'!$B$2:$G$453,2,FALSE)=C335,"","UPDATED"))</f>
        <v/>
      </c>
      <c r="J335" s="26" t="str">
        <f>IF(H335="NEW","NEW",IF(VLOOKUP(B335,'R&amp;C_5.15.1'!$B$2:$G$453,3,FALSE)=D335,"","UPDATED"))</f>
        <v/>
      </c>
      <c r="K335" s="26" t="str">
        <f>IF(H335="NEW","NEW",IF(VLOOKUP(B335,'R&amp;C_5.15.1'!$B$2:$G$453,4,FALSE)=E335,"","UPDATED"))</f>
        <v/>
      </c>
      <c r="L335" s="26" t="str">
        <f>IF(H335="NEW","NEW",IF(VLOOKUP(B335,'R&amp;C_5.15.1'!$B$2:$G$453,5,FALSE)=F335,"","UPDATED"))</f>
        <v/>
      </c>
      <c r="M335" s="26" t="str">
        <f>IF(H335="NEW","NEW",IF(VLOOKUP(B335,'R&amp;C_5.15.1'!$B$2:$G$453,6,FALSE)=G335,"","UPDATED"))</f>
        <v/>
      </c>
      <c r="N335" s="26" t="str">
        <f>IF(CONCATENATE(Table2[[#This Row],[Check 
Code]],Table2[[#This Row],[Check 
Funct.]],Table2[[#This Row],[Check 
Tech.]],Table2[[#This Row],[Check DROOLS]],Table2[[#This Row],[Check Domain]],Table2[[#This Row],[Check 
Tag]])="","",1)</f>
        <v/>
      </c>
    </row>
    <row r="336" spans="1:14" ht="38.25">
      <c r="A336" s="33" t="s">
        <v>1357</v>
      </c>
      <c r="B336" s="31" t="s">
        <v>1358</v>
      </c>
      <c r="C336" s="32" t="s">
        <v>1359</v>
      </c>
      <c r="D336" s="32" t="s">
        <v>43</v>
      </c>
      <c r="E336" s="31" t="s">
        <v>125</v>
      </c>
      <c r="F336" s="31" t="s">
        <v>126</v>
      </c>
      <c r="G336" s="31" t="s">
        <v>387</v>
      </c>
      <c r="H336" s="26" t="str">
        <f>IFERROR(IF(VLOOKUP(B336,'R&amp;C_5.15.1'!$B$2:$G$453,1,FALSE)=B336,"",),"NEW")</f>
        <v/>
      </c>
      <c r="I336" s="26" t="str">
        <f>IF(H336="NEW","NEW",IF(VLOOKUP(B336,'R&amp;C_5.15.1'!$B$2:$G$453,2,FALSE)=C336,"","UPDATED"))</f>
        <v/>
      </c>
      <c r="J336" s="26" t="str">
        <f>IF(H336="NEW","NEW",IF(VLOOKUP(B336,'R&amp;C_5.15.1'!$B$2:$G$453,3,FALSE)=D336,"","UPDATED"))</f>
        <v/>
      </c>
      <c r="K336" s="26" t="str">
        <f>IF(H336="NEW","NEW",IF(VLOOKUP(B336,'R&amp;C_5.15.1'!$B$2:$G$453,4,FALSE)=E336,"","UPDATED"))</f>
        <v/>
      </c>
      <c r="L336" s="26" t="str">
        <f>IF(H336="NEW","NEW",IF(VLOOKUP(B336,'R&amp;C_5.15.1'!$B$2:$G$453,5,FALSE)=F336,"","UPDATED"))</f>
        <v/>
      </c>
      <c r="M336" s="26" t="str">
        <f>IF(H336="NEW","NEW",IF(VLOOKUP(B336,'R&amp;C_5.15.1'!$B$2:$G$453,6,FALSE)=G336,"","UPDATED"))</f>
        <v/>
      </c>
      <c r="N336" s="26" t="str">
        <f>IF(CONCATENATE(Table2[[#This Row],[Check 
Code]],Table2[[#This Row],[Check 
Funct.]],Table2[[#This Row],[Check 
Tech.]],Table2[[#This Row],[Check DROOLS]],Table2[[#This Row],[Check Domain]],Table2[[#This Row],[Check 
Tag]])="","",1)</f>
        <v/>
      </c>
    </row>
    <row r="337" spans="1:14" ht="127.5">
      <c r="A337" s="33" t="s">
        <v>1360</v>
      </c>
      <c r="B337" s="28" t="s">
        <v>1361</v>
      </c>
      <c r="C337" s="30" t="s">
        <v>1362</v>
      </c>
      <c r="D337" s="30" t="s">
        <v>43</v>
      </c>
      <c r="E337" s="28" t="s">
        <v>125</v>
      </c>
      <c r="F337" s="28" t="s">
        <v>126</v>
      </c>
      <c r="G337" s="28" t="s">
        <v>1363</v>
      </c>
      <c r="H337" s="26" t="str">
        <f>IFERROR(IF(VLOOKUP(B337,'R&amp;C_5.15.1'!$B$2:$G$453,1,FALSE)=B337,"",),"NEW")</f>
        <v/>
      </c>
      <c r="I337" s="26" t="str">
        <f>IF(H337="NEW","NEW",IF(VLOOKUP(B337,'R&amp;C_5.15.1'!$B$2:$G$453,2,FALSE)=C337,"","UPDATED"))</f>
        <v/>
      </c>
      <c r="J337" s="26" t="str">
        <f>IF(H337="NEW","NEW",IF(VLOOKUP(B337,'R&amp;C_5.15.1'!$B$2:$G$453,3,FALSE)=D337,"","UPDATED"))</f>
        <v/>
      </c>
      <c r="K337" s="26" t="str">
        <f>IF(H337="NEW","NEW",IF(VLOOKUP(B337,'R&amp;C_5.15.1'!$B$2:$G$453,4,FALSE)=E337,"","UPDATED"))</f>
        <v/>
      </c>
      <c r="L337" s="26" t="str">
        <f>IF(H337="NEW","NEW",IF(VLOOKUP(B337,'R&amp;C_5.15.1'!$B$2:$G$453,5,FALSE)=F337,"","UPDATED"))</f>
        <v/>
      </c>
      <c r="M337" s="26" t="str">
        <f>IF(H337="NEW","NEW",IF(VLOOKUP(B337,'R&amp;C_5.15.1'!$B$2:$G$453,6,FALSE)=G337,"","UPDATED"))</f>
        <v/>
      </c>
      <c r="N337" s="26" t="str">
        <f>IF(CONCATENATE(Table2[[#This Row],[Check 
Code]],Table2[[#This Row],[Check 
Funct.]],Table2[[#This Row],[Check 
Tech.]],Table2[[#This Row],[Check DROOLS]],Table2[[#This Row],[Check Domain]],Table2[[#This Row],[Check 
Tag]])="","",1)</f>
        <v/>
      </c>
    </row>
    <row r="338" spans="1:14" ht="114.75">
      <c r="A338" s="33" t="s">
        <v>1364</v>
      </c>
      <c r="B338" s="31" t="s">
        <v>1365</v>
      </c>
      <c r="C338" s="32" t="s">
        <v>1366</v>
      </c>
      <c r="D338" s="32" t="s">
        <v>43</v>
      </c>
      <c r="E338" s="31" t="s">
        <v>125</v>
      </c>
      <c r="F338" s="31" t="s">
        <v>126</v>
      </c>
      <c r="G338" s="31" t="s">
        <v>1363</v>
      </c>
      <c r="H338" s="26" t="str">
        <f>IFERROR(IF(VLOOKUP(B338,'R&amp;C_5.15.1'!$B$2:$G$453,1,FALSE)=B338,"",),"NEW")</f>
        <v/>
      </c>
      <c r="I338" s="26" t="str">
        <f>IF(H338="NEW","NEW",IF(VLOOKUP(B338,'R&amp;C_5.15.1'!$B$2:$G$453,2,FALSE)=C338,"","UPDATED"))</f>
        <v/>
      </c>
      <c r="J338" s="26" t="str">
        <f>IF(H338="NEW","NEW",IF(VLOOKUP(B338,'R&amp;C_5.15.1'!$B$2:$G$453,3,FALSE)=D338,"","UPDATED"))</f>
        <v/>
      </c>
      <c r="K338" s="26" t="str">
        <f>IF(H338="NEW","NEW",IF(VLOOKUP(B338,'R&amp;C_5.15.1'!$B$2:$G$453,4,FALSE)=E338,"","UPDATED"))</f>
        <v/>
      </c>
      <c r="L338" s="26" t="str">
        <f>IF(H338="NEW","NEW",IF(VLOOKUP(B338,'R&amp;C_5.15.1'!$B$2:$G$453,5,FALSE)=F338,"","UPDATED"))</f>
        <v/>
      </c>
      <c r="M338" s="26" t="str">
        <f>IF(H338="NEW","NEW",IF(VLOOKUP(B338,'R&amp;C_5.15.1'!$B$2:$G$453,6,FALSE)=G338,"","UPDATED"))</f>
        <v/>
      </c>
      <c r="N338" s="26" t="str">
        <f>IF(CONCATENATE(Table2[[#This Row],[Check 
Code]],Table2[[#This Row],[Check 
Funct.]],Table2[[#This Row],[Check 
Tech.]],Table2[[#This Row],[Check DROOLS]],Table2[[#This Row],[Check Domain]],Table2[[#This Row],[Check 
Tag]])="","",1)</f>
        <v/>
      </c>
    </row>
    <row r="339" spans="1:14" ht="51">
      <c r="A339" s="33" t="s">
        <v>1367</v>
      </c>
      <c r="B339" s="28" t="s">
        <v>1368</v>
      </c>
      <c r="C339" s="30" t="s">
        <v>1369</v>
      </c>
      <c r="D339" s="30" t="s">
        <v>43</v>
      </c>
      <c r="E339" s="28" t="s">
        <v>125</v>
      </c>
      <c r="F339" s="28" t="s">
        <v>126</v>
      </c>
      <c r="G339" s="28" t="s">
        <v>329</v>
      </c>
      <c r="H339" s="26" t="str">
        <f>IFERROR(IF(VLOOKUP(B339,'R&amp;C_5.15.1'!$B$2:$G$453,1,FALSE)=B339,"",),"NEW")</f>
        <v/>
      </c>
      <c r="I339" s="26" t="str">
        <f>IF(H339="NEW","NEW",IF(VLOOKUP(B339,'R&amp;C_5.15.1'!$B$2:$G$453,2,FALSE)=C339,"","UPDATED"))</f>
        <v/>
      </c>
      <c r="J339" s="26" t="str">
        <f>IF(H339="NEW","NEW",IF(VLOOKUP(B339,'R&amp;C_5.15.1'!$B$2:$G$453,3,FALSE)=D339,"","UPDATED"))</f>
        <v/>
      </c>
      <c r="K339" s="26" t="str">
        <f>IF(H339="NEW","NEW",IF(VLOOKUP(B339,'R&amp;C_5.15.1'!$B$2:$G$453,4,FALSE)=E339,"","UPDATED"))</f>
        <v/>
      </c>
      <c r="L339" s="26" t="str">
        <f>IF(H339="NEW","NEW",IF(VLOOKUP(B339,'R&amp;C_5.15.1'!$B$2:$G$453,5,FALSE)=F339,"","UPDATED"))</f>
        <v/>
      </c>
      <c r="M339" s="26" t="str">
        <f>IF(H339="NEW","NEW",IF(VLOOKUP(B339,'R&amp;C_5.15.1'!$B$2:$G$453,6,FALSE)=G339,"","UPDATED"))</f>
        <v/>
      </c>
      <c r="N339" s="26" t="str">
        <f>IF(CONCATENATE(Table2[[#This Row],[Check 
Code]],Table2[[#This Row],[Check 
Funct.]],Table2[[#This Row],[Check 
Tech.]],Table2[[#This Row],[Check DROOLS]],Table2[[#This Row],[Check Domain]],Table2[[#This Row],[Check 
Tag]])="","",1)</f>
        <v/>
      </c>
    </row>
    <row r="340" spans="1:14" ht="102">
      <c r="A340" s="33" t="s">
        <v>1370</v>
      </c>
      <c r="B340" s="31" t="s">
        <v>1371</v>
      </c>
      <c r="C340" s="32" t="s">
        <v>1372</v>
      </c>
      <c r="D340" s="32" t="s">
        <v>43</v>
      </c>
      <c r="E340" s="31" t="s">
        <v>125</v>
      </c>
      <c r="F340" s="31" t="s">
        <v>126</v>
      </c>
      <c r="G340" s="31" t="s">
        <v>136</v>
      </c>
      <c r="H340" s="26" t="str">
        <f>IFERROR(IF(VLOOKUP(B340,'R&amp;C_5.15.1'!$B$2:$G$453,1,FALSE)=B340,"",),"NEW")</f>
        <v/>
      </c>
      <c r="I340" s="26" t="str">
        <f>IF(H340="NEW","NEW",IF(VLOOKUP(B340,'R&amp;C_5.15.1'!$B$2:$G$453,2,FALSE)=C340,"","UPDATED"))</f>
        <v/>
      </c>
      <c r="J340" s="26" t="str">
        <f>IF(H340="NEW","NEW",IF(VLOOKUP(B340,'R&amp;C_5.15.1'!$B$2:$G$453,3,FALSE)=D340,"","UPDATED"))</f>
        <v/>
      </c>
      <c r="K340" s="26" t="str">
        <f>IF(H340="NEW","NEW",IF(VLOOKUP(B340,'R&amp;C_5.15.1'!$B$2:$G$453,4,FALSE)=E340,"","UPDATED"))</f>
        <v/>
      </c>
      <c r="L340" s="26" t="str">
        <f>IF(H340="NEW","NEW",IF(VLOOKUP(B340,'R&amp;C_5.15.1'!$B$2:$G$453,5,FALSE)=F340,"","UPDATED"))</f>
        <v/>
      </c>
      <c r="M340" s="26" t="str">
        <f>IF(H340="NEW","NEW",IF(VLOOKUP(B340,'R&amp;C_5.15.1'!$B$2:$G$453,6,FALSE)=G340,"","UPDATED"))</f>
        <v/>
      </c>
      <c r="N340" s="26" t="str">
        <f>IF(CONCATENATE(Table2[[#This Row],[Check 
Code]],Table2[[#This Row],[Check 
Funct.]],Table2[[#This Row],[Check 
Tech.]],Table2[[#This Row],[Check DROOLS]],Table2[[#This Row],[Check Domain]],Table2[[#This Row],[Check 
Tag]])="","",1)</f>
        <v/>
      </c>
    </row>
    <row r="341" spans="1:14" ht="38.25">
      <c r="A341" s="33" t="s">
        <v>1373</v>
      </c>
      <c r="B341" s="28" t="s">
        <v>1374</v>
      </c>
      <c r="C341" s="30" t="s">
        <v>1375</v>
      </c>
      <c r="D341" s="30" t="s">
        <v>43</v>
      </c>
      <c r="E341" s="28" t="s">
        <v>125</v>
      </c>
      <c r="F341" s="28" t="s">
        <v>126</v>
      </c>
      <c r="G341" s="38" t="e">
        <v>#N/A</v>
      </c>
      <c r="H341" s="26" t="str">
        <f>IFERROR(IF(VLOOKUP(B341,'R&amp;C_5.15.1'!$B$2:$G$453,1,FALSE)=B341,"",),"NEW")</f>
        <v/>
      </c>
      <c r="I341" s="26" t="str">
        <f>IF(H341="NEW","NEW",IF(VLOOKUP(B341,'R&amp;C_5.15.1'!$B$2:$G$453,2,FALSE)=C341,"","UPDATED"))</f>
        <v/>
      </c>
      <c r="J341" s="26" t="str">
        <f>IF(H341="NEW","NEW",IF(VLOOKUP(B341,'R&amp;C_5.15.1'!$B$2:$G$453,3,FALSE)=D341,"","UPDATED"))</f>
        <v/>
      </c>
      <c r="K341" s="26" t="str">
        <f>IF(H341="NEW","NEW",IF(VLOOKUP(B341,'R&amp;C_5.15.1'!$B$2:$G$453,4,FALSE)=E341,"","UPDATED"))</f>
        <v/>
      </c>
      <c r="L341" s="26" t="str">
        <f>IF(H341="NEW","NEW",IF(VLOOKUP(B341,'R&amp;C_5.15.1'!$B$2:$G$453,5,FALSE)=F341,"","UPDATED"))</f>
        <v/>
      </c>
      <c r="M341" s="27" t="s">
        <v>196</v>
      </c>
      <c r="N341" s="26">
        <f>IF(CONCATENATE(Table2[[#This Row],[Check 
Code]],Table2[[#This Row],[Check 
Funct.]],Table2[[#This Row],[Check 
Tech.]],Table2[[#This Row],[Check DROOLS]],Table2[[#This Row],[Check Domain]],Table2[[#This Row],[Check 
Tag]])="","",1)</f>
        <v>1</v>
      </c>
    </row>
    <row r="342" spans="1:14" ht="25.5">
      <c r="A342" s="33" t="s">
        <v>1376</v>
      </c>
      <c r="B342" s="31" t="s">
        <v>1377</v>
      </c>
      <c r="C342" s="32" t="s">
        <v>1378</v>
      </c>
      <c r="D342" s="32" t="s">
        <v>43</v>
      </c>
      <c r="E342" s="31" t="s">
        <v>125</v>
      </c>
      <c r="F342" s="31" t="s">
        <v>126</v>
      </c>
      <c r="G342" s="31" t="s">
        <v>136</v>
      </c>
      <c r="H342" s="26" t="str">
        <f>IFERROR(IF(VLOOKUP(B342,'R&amp;C_5.15.1'!$B$2:$G$453,1,FALSE)=B342,"",),"NEW")</f>
        <v/>
      </c>
      <c r="I342" s="26" t="str">
        <f>IF(H342="NEW","NEW",IF(VLOOKUP(B342,'R&amp;C_5.15.1'!$B$2:$G$453,2,FALSE)=C342,"","UPDATED"))</f>
        <v/>
      </c>
      <c r="J342" s="26" t="str">
        <f>IF(H342="NEW","NEW",IF(VLOOKUP(B342,'R&amp;C_5.15.1'!$B$2:$G$453,3,FALSE)=D342,"","UPDATED"))</f>
        <v/>
      </c>
      <c r="K342" s="26" t="str">
        <f>IF(H342="NEW","NEW",IF(VLOOKUP(B342,'R&amp;C_5.15.1'!$B$2:$G$453,4,FALSE)=E342,"","UPDATED"))</f>
        <v/>
      </c>
      <c r="L342" s="26" t="str">
        <f>IF(H342="NEW","NEW",IF(VLOOKUP(B342,'R&amp;C_5.15.1'!$B$2:$G$453,5,FALSE)=F342,"","UPDATED"))</f>
        <v/>
      </c>
      <c r="M342" s="26" t="str">
        <f>IF(H342="NEW","NEW",IF(VLOOKUP(B342,'R&amp;C_5.15.1'!$B$2:$G$453,6,FALSE)=G342,"","UPDATED"))</f>
        <v/>
      </c>
      <c r="N342" s="26" t="str">
        <f>IF(CONCATENATE(Table2[[#This Row],[Check 
Code]],Table2[[#This Row],[Check 
Funct.]],Table2[[#This Row],[Check 
Tech.]],Table2[[#This Row],[Check DROOLS]],Table2[[#This Row],[Check Domain]],Table2[[#This Row],[Check 
Tag]])="","",1)</f>
        <v/>
      </c>
    </row>
    <row r="343" spans="1:14" ht="63.75">
      <c r="A343" s="33" t="s">
        <v>1379</v>
      </c>
      <c r="B343" s="28" t="s">
        <v>1380</v>
      </c>
      <c r="C343" s="30" t="s">
        <v>1381</v>
      </c>
      <c r="D343" s="30" t="s">
        <v>43</v>
      </c>
      <c r="E343" s="28" t="s">
        <v>125</v>
      </c>
      <c r="F343" s="28" t="s">
        <v>126</v>
      </c>
      <c r="G343" s="28" t="s">
        <v>82</v>
      </c>
      <c r="H343" s="26" t="str">
        <f>IFERROR(IF(VLOOKUP(B343,'R&amp;C_5.15.1'!$B$2:$G$453,1,FALSE)=B343,"",),"NEW")</f>
        <v/>
      </c>
      <c r="I343" s="26" t="str">
        <f>IF(H343="NEW","NEW",IF(VLOOKUP(B343,'R&amp;C_5.15.1'!$B$2:$G$453,2,FALSE)=C343,"","UPDATED"))</f>
        <v/>
      </c>
      <c r="J343" s="26" t="str">
        <f>IF(H343="NEW","NEW",IF(VLOOKUP(B343,'R&amp;C_5.15.1'!$B$2:$G$453,3,FALSE)=D343,"","UPDATED"))</f>
        <v/>
      </c>
      <c r="K343" s="26" t="str">
        <f>IF(H343="NEW","NEW",IF(VLOOKUP(B343,'R&amp;C_5.15.1'!$B$2:$G$453,4,FALSE)=E343,"","UPDATED"))</f>
        <v/>
      </c>
      <c r="L343" s="26" t="str">
        <f>IF(H343="NEW","NEW",IF(VLOOKUP(B343,'R&amp;C_5.15.1'!$B$2:$G$453,5,FALSE)=F343,"","UPDATED"))</f>
        <v/>
      </c>
      <c r="M343" s="26" t="str">
        <f>IF(H343="NEW","NEW",IF(VLOOKUP(B343,'R&amp;C_5.15.1'!$B$2:$G$453,6,FALSE)=G343,"","UPDATED"))</f>
        <v/>
      </c>
      <c r="N343" s="26" t="str">
        <f>IF(CONCATENATE(Table2[[#This Row],[Check 
Code]],Table2[[#This Row],[Check 
Funct.]],Table2[[#This Row],[Check 
Tech.]],Table2[[#This Row],[Check DROOLS]],Table2[[#This Row],[Check Domain]],Table2[[#This Row],[Check 
Tag]])="","",1)</f>
        <v/>
      </c>
    </row>
    <row r="344" spans="1:14" ht="25.5">
      <c r="A344" s="33" t="s">
        <v>1382</v>
      </c>
      <c r="B344" s="31" t="s">
        <v>1383</v>
      </c>
      <c r="C344" s="32" t="s">
        <v>1384</v>
      </c>
      <c r="D344" s="32" t="s">
        <v>43</v>
      </c>
      <c r="E344" s="31" t="s">
        <v>125</v>
      </c>
      <c r="F344" s="31" t="s">
        <v>126</v>
      </c>
      <c r="G344" s="38" t="e">
        <v>#N/A</v>
      </c>
      <c r="H344" s="26" t="str">
        <f>IFERROR(IF(VLOOKUP(B344,'R&amp;C_5.15.1'!$B$2:$G$453,1,FALSE)=B344,"",),"NEW")</f>
        <v/>
      </c>
      <c r="I344" s="26" t="str">
        <f>IF(H344="NEW","NEW",IF(VLOOKUP(B344,'R&amp;C_5.15.1'!$B$2:$G$453,2,FALSE)=C344,"","UPDATED"))</f>
        <v/>
      </c>
      <c r="J344" s="26" t="str">
        <f>IF(H344="NEW","NEW",IF(VLOOKUP(B344,'R&amp;C_5.15.1'!$B$2:$G$453,3,FALSE)=D344,"","UPDATED"))</f>
        <v/>
      </c>
      <c r="K344" s="26" t="str">
        <f>IF(H344="NEW","NEW",IF(VLOOKUP(B344,'R&amp;C_5.15.1'!$B$2:$G$453,4,FALSE)=E344,"","UPDATED"))</f>
        <v/>
      </c>
      <c r="L344" s="26" t="str">
        <f>IF(H344="NEW","NEW",IF(VLOOKUP(B344,'R&amp;C_5.15.1'!$B$2:$G$453,5,FALSE)=F344,"","UPDATED"))</f>
        <v/>
      </c>
      <c r="M344" s="27" t="s">
        <v>196</v>
      </c>
      <c r="N344" s="26">
        <f>IF(CONCATENATE(Table2[[#This Row],[Check 
Code]],Table2[[#This Row],[Check 
Funct.]],Table2[[#This Row],[Check 
Tech.]],Table2[[#This Row],[Check DROOLS]],Table2[[#This Row],[Check Domain]],Table2[[#This Row],[Check 
Tag]])="","",1)</f>
        <v>1</v>
      </c>
    </row>
    <row r="345" spans="1:14" ht="102">
      <c r="A345" s="33" t="s">
        <v>1385</v>
      </c>
      <c r="B345" s="28" t="s">
        <v>1386</v>
      </c>
      <c r="C345" s="30" t="s">
        <v>1387</v>
      </c>
      <c r="D345" s="30" t="s">
        <v>43</v>
      </c>
      <c r="E345" s="28" t="s">
        <v>125</v>
      </c>
      <c r="F345" s="28" t="s">
        <v>126</v>
      </c>
      <c r="G345" s="38" t="e">
        <v>#N/A</v>
      </c>
      <c r="H345" s="26" t="str">
        <f>IFERROR(IF(VLOOKUP(B345,'R&amp;C_5.15.1'!$B$2:$G$453,1,FALSE)=B345,"",),"NEW")</f>
        <v/>
      </c>
      <c r="I345" s="26" t="str">
        <f>IF(H345="NEW","NEW",IF(VLOOKUP(B345,'R&amp;C_5.15.1'!$B$2:$G$453,2,FALSE)=C345,"","UPDATED"))</f>
        <v/>
      </c>
      <c r="J345" s="26" t="str">
        <f>IF(H345="NEW","NEW",IF(VLOOKUP(B345,'R&amp;C_5.15.1'!$B$2:$G$453,3,FALSE)=D345,"","UPDATED"))</f>
        <v/>
      </c>
      <c r="K345" s="26" t="str">
        <f>IF(H345="NEW","NEW",IF(VLOOKUP(B345,'R&amp;C_5.15.1'!$B$2:$G$453,4,FALSE)=E345,"","UPDATED"))</f>
        <v/>
      </c>
      <c r="L345" s="26" t="str">
        <f>IF(H345="NEW","NEW",IF(VLOOKUP(B345,'R&amp;C_5.15.1'!$B$2:$G$453,5,FALSE)=F345,"","UPDATED"))</f>
        <v/>
      </c>
      <c r="M345" s="27" t="s">
        <v>196</v>
      </c>
      <c r="N345" s="26">
        <f>IF(CONCATENATE(Table2[[#This Row],[Check 
Code]],Table2[[#This Row],[Check 
Funct.]],Table2[[#This Row],[Check 
Tech.]],Table2[[#This Row],[Check DROOLS]],Table2[[#This Row],[Check Domain]],Table2[[#This Row],[Check 
Tag]])="","",1)</f>
        <v>1</v>
      </c>
    </row>
    <row r="346" spans="1:14" ht="114.75">
      <c r="A346" s="33" t="s">
        <v>1388</v>
      </c>
      <c r="B346" s="31" t="s">
        <v>1389</v>
      </c>
      <c r="C346" s="32" t="s">
        <v>1390</v>
      </c>
      <c r="D346" s="32" t="s">
        <v>43</v>
      </c>
      <c r="E346" s="31" t="s">
        <v>125</v>
      </c>
      <c r="F346" s="31" t="s">
        <v>126</v>
      </c>
      <c r="G346" s="31" t="s">
        <v>82</v>
      </c>
      <c r="H346" s="26" t="str">
        <f>IFERROR(IF(VLOOKUP(B346,'R&amp;C_5.15.1'!$B$2:$G$453,1,FALSE)=B346,"",),"NEW")</f>
        <v/>
      </c>
      <c r="I346" s="26" t="str">
        <f>IF(H346="NEW","NEW",IF(VLOOKUP(B346,'R&amp;C_5.15.1'!$B$2:$G$453,2,FALSE)=C346,"","UPDATED"))</f>
        <v/>
      </c>
      <c r="J346" s="26" t="str">
        <f>IF(H346="NEW","NEW",IF(VLOOKUP(B346,'R&amp;C_5.15.1'!$B$2:$G$453,3,FALSE)=D346,"","UPDATED"))</f>
        <v/>
      </c>
      <c r="K346" s="26" t="str">
        <f>IF(H346="NEW","NEW",IF(VLOOKUP(B346,'R&amp;C_5.15.1'!$B$2:$G$453,4,FALSE)=E346,"","UPDATED"))</f>
        <v/>
      </c>
      <c r="L346" s="26" t="str">
        <f>IF(H346="NEW","NEW",IF(VLOOKUP(B346,'R&amp;C_5.15.1'!$B$2:$G$453,5,FALSE)=F346,"","UPDATED"))</f>
        <v/>
      </c>
      <c r="M346" s="26" t="str">
        <f>IF(H346="NEW","NEW",IF(VLOOKUP(B346,'R&amp;C_5.15.1'!$B$2:$G$453,6,FALSE)=G346,"","UPDATED"))</f>
        <v/>
      </c>
      <c r="N346" s="26" t="str">
        <f>IF(CONCATENATE(Table2[[#This Row],[Check 
Code]],Table2[[#This Row],[Check 
Funct.]],Table2[[#This Row],[Check 
Tech.]],Table2[[#This Row],[Check DROOLS]],Table2[[#This Row],[Check Domain]],Table2[[#This Row],[Check 
Tag]])="","",1)</f>
        <v/>
      </c>
    </row>
    <row r="347" spans="1:14" ht="51">
      <c r="A347" s="33" t="s">
        <v>1391</v>
      </c>
      <c r="B347" s="28" t="s">
        <v>1392</v>
      </c>
      <c r="C347" s="30" t="s">
        <v>1393</v>
      </c>
      <c r="D347" s="30" t="s">
        <v>124</v>
      </c>
      <c r="E347" s="28" t="s">
        <v>125</v>
      </c>
      <c r="F347" s="28" t="s">
        <v>126</v>
      </c>
      <c r="G347" s="28" t="s">
        <v>387</v>
      </c>
      <c r="H347" s="26" t="str">
        <f>IFERROR(IF(VLOOKUP(B347,'R&amp;C_5.15.1'!$B$2:$G$453,1,FALSE)=B347,"",),"NEW")</f>
        <v/>
      </c>
      <c r="I347" s="26" t="str">
        <f>IF(H347="NEW","NEW",IF(VLOOKUP(B347,'R&amp;C_5.15.1'!$B$2:$G$453,2,FALSE)=C347,"","UPDATED"))</f>
        <v/>
      </c>
      <c r="J347" s="26" t="str">
        <f>IF(H347="NEW","NEW",IF(VLOOKUP(B347,'R&amp;C_5.15.1'!$B$2:$G$453,3,FALSE)=D347,"","UPDATED"))</f>
        <v/>
      </c>
      <c r="K347" s="26" t="str">
        <f>IF(H347="NEW","NEW",IF(VLOOKUP(B347,'R&amp;C_5.15.1'!$B$2:$G$453,4,FALSE)=E347,"","UPDATED"))</f>
        <v/>
      </c>
      <c r="L347" s="26" t="str">
        <f>IF(H347="NEW","NEW",IF(VLOOKUP(B347,'R&amp;C_5.15.1'!$B$2:$G$453,5,FALSE)=F347,"","UPDATED"))</f>
        <v/>
      </c>
      <c r="M347" s="26" t="str">
        <f>IF(H347="NEW","NEW",IF(VLOOKUP(B347,'R&amp;C_5.15.1'!$B$2:$G$453,6,FALSE)=G347,"","UPDATED"))</f>
        <v/>
      </c>
      <c r="N347" s="26" t="str">
        <f>IF(CONCATENATE(Table2[[#This Row],[Check 
Code]],Table2[[#This Row],[Check 
Funct.]],Table2[[#This Row],[Check 
Tech.]],Table2[[#This Row],[Check DROOLS]],Table2[[#This Row],[Check Domain]],Table2[[#This Row],[Check 
Tag]])="","",1)</f>
        <v/>
      </c>
    </row>
    <row r="348" spans="1:14" ht="344.25">
      <c r="A348" s="33" t="s">
        <v>1394</v>
      </c>
      <c r="B348" s="31" t="s">
        <v>1395</v>
      </c>
      <c r="C348" s="32" t="s">
        <v>1396</v>
      </c>
      <c r="D348" s="32" t="s">
        <v>43</v>
      </c>
      <c r="E348" s="31" t="s">
        <v>125</v>
      </c>
      <c r="F348" s="31" t="s">
        <v>126</v>
      </c>
      <c r="G348" s="31" t="s">
        <v>1052</v>
      </c>
      <c r="H348" s="26" t="str">
        <f>IFERROR(IF(VLOOKUP(B348,'R&amp;C_5.15.1'!$B$2:$G$453,1,FALSE)=B348,"",),"NEW")</f>
        <v/>
      </c>
      <c r="I348" s="26" t="str">
        <f>IF(H348="NEW","NEW",IF(VLOOKUP(B348,'R&amp;C_5.15.1'!$B$2:$G$453,2,FALSE)=C348,"","UPDATED"))</f>
        <v/>
      </c>
      <c r="J348" s="26" t="str">
        <f>IF(H348="NEW","NEW",IF(VLOOKUP(B348,'R&amp;C_5.15.1'!$B$2:$G$453,3,FALSE)=D348,"","UPDATED"))</f>
        <v/>
      </c>
      <c r="K348" s="26" t="str">
        <f>IF(H348="NEW","NEW",IF(VLOOKUP(B348,'R&amp;C_5.15.1'!$B$2:$G$453,4,FALSE)=E348,"","UPDATED"))</f>
        <v/>
      </c>
      <c r="L348" s="26" t="str">
        <f>IF(H348="NEW","NEW",IF(VLOOKUP(B348,'R&amp;C_5.15.1'!$B$2:$G$453,5,FALSE)=F348,"","UPDATED"))</f>
        <v/>
      </c>
      <c r="M348" s="26" t="str">
        <f>IF(H348="NEW","NEW",IF(VLOOKUP(B348,'R&amp;C_5.15.1'!$B$2:$G$453,6,FALSE)=G348,"","UPDATED"))</f>
        <v/>
      </c>
      <c r="N348" s="26" t="str">
        <f>IF(CONCATENATE(Table2[[#This Row],[Check 
Code]],Table2[[#This Row],[Check 
Funct.]],Table2[[#This Row],[Check 
Tech.]],Table2[[#This Row],[Check DROOLS]],Table2[[#This Row],[Check Domain]],Table2[[#This Row],[Check 
Tag]])="","",1)</f>
        <v/>
      </c>
    </row>
    <row r="349" spans="1:14" ht="25.5">
      <c r="A349" s="33" t="s">
        <v>1397</v>
      </c>
      <c r="B349" s="28" t="s">
        <v>1398</v>
      </c>
      <c r="C349" s="30" t="s">
        <v>1399</v>
      </c>
      <c r="D349" s="30" t="s">
        <v>43</v>
      </c>
      <c r="E349" s="28" t="s">
        <v>125</v>
      </c>
      <c r="F349" s="28" t="s">
        <v>126</v>
      </c>
      <c r="G349" s="28" t="s">
        <v>136</v>
      </c>
      <c r="H349" s="26" t="str">
        <f>IFERROR(IF(VLOOKUP(B349,'R&amp;C_5.15.1'!$B$2:$G$453,1,FALSE)=B349,"",),"NEW")</f>
        <v/>
      </c>
      <c r="I349" s="26" t="str">
        <f>IF(H349="NEW","NEW",IF(VLOOKUP(B349,'R&amp;C_5.15.1'!$B$2:$G$453,2,FALSE)=C349,"","UPDATED"))</f>
        <v/>
      </c>
      <c r="J349" s="26" t="str">
        <f>IF(H349="NEW","NEW",IF(VLOOKUP(B349,'R&amp;C_5.15.1'!$B$2:$G$453,3,FALSE)=D349,"","UPDATED"))</f>
        <v/>
      </c>
      <c r="K349" s="26" t="str">
        <f>IF(H349="NEW","NEW",IF(VLOOKUP(B349,'R&amp;C_5.15.1'!$B$2:$G$453,4,FALSE)=E349,"","UPDATED"))</f>
        <v/>
      </c>
      <c r="L349" s="26" t="str">
        <f>IF(H349="NEW","NEW",IF(VLOOKUP(B349,'R&amp;C_5.15.1'!$B$2:$G$453,5,FALSE)=F349,"","UPDATED"))</f>
        <v/>
      </c>
      <c r="M349" s="26" t="str">
        <f>IF(H349="NEW","NEW",IF(VLOOKUP(B349,'R&amp;C_5.15.1'!$B$2:$G$453,6,FALSE)=G349,"","UPDATED"))</f>
        <v/>
      </c>
      <c r="N349" s="26" t="str">
        <f>IF(CONCATENATE(Table2[[#This Row],[Check 
Code]],Table2[[#This Row],[Check 
Funct.]],Table2[[#This Row],[Check 
Tech.]],Table2[[#This Row],[Check DROOLS]],Table2[[#This Row],[Check Domain]],Table2[[#This Row],[Check 
Tag]])="","",1)</f>
        <v/>
      </c>
    </row>
    <row r="350" spans="1:14" ht="38.25">
      <c r="A350" s="33" t="s">
        <v>1400</v>
      </c>
      <c r="B350" s="31" t="s">
        <v>1401</v>
      </c>
      <c r="C350" s="32" t="s">
        <v>1402</v>
      </c>
      <c r="D350" s="32" t="s">
        <v>43</v>
      </c>
      <c r="E350" s="31" t="s">
        <v>125</v>
      </c>
      <c r="F350" s="31" t="s">
        <v>126</v>
      </c>
      <c r="G350" s="31" t="s">
        <v>136</v>
      </c>
      <c r="H350" s="26" t="str">
        <f>IFERROR(IF(VLOOKUP(B350,'R&amp;C_5.15.1'!$B$2:$G$453,1,FALSE)=B350,"",),"NEW")</f>
        <v/>
      </c>
      <c r="I350" s="26" t="str">
        <f>IF(H350="NEW","NEW",IF(VLOOKUP(B350,'R&amp;C_5.15.1'!$B$2:$G$453,2,FALSE)=C350,"","UPDATED"))</f>
        <v/>
      </c>
      <c r="J350" s="26" t="str">
        <f>IF(H350="NEW","NEW",IF(VLOOKUP(B350,'R&amp;C_5.15.1'!$B$2:$G$453,3,FALSE)=D350,"","UPDATED"))</f>
        <v/>
      </c>
      <c r="K350" s="26" t="str">
        <f>IF(H350="NEW","NEW",IF(VLOOKUP(B350,'R&amp;C_5.15.1'!$B$2:$G$453,4,FALSE)=E350,"","UPDATED"))</f>
        <v/>
      </c>
      <c r="L350" s="26" t="str">
        <f>IF(H350="NEW","NEW",IF(VLOOKUP(B350,'R&amp;C_5.15.1'!$B$2:$G$453,5,FALSE)=F350,"","UPDATED"))</f>
        <v/>
      </c>
      <c r="M350" s="26" t="str">
        <f>IF(H350="NEW","NEW",IF(VLOOKUP(B350,'R&amp;C_5.15.1'!$B$2:$G$453,6,FALSE)=G350,"","UPDATED"))</f>
        <v/>
      </c>
      <c r="N350" s="26" t="str">
        <f>IF(CONCATENATE(Table2[[#This Row],[Check 
Code]],Table2[[#This Row],[Check 
Funct.]],Table2[[#This Row],[Check 
Tech.]],Table2[[#This Row],[Check DROOLS]],Table2[[#This Row],[Check Domain]],Table2[[#This Row],[Check 
Tag]])="","",1)</f>
        <v/>
      </c>
    </row>
    <row r="351" spans="1:14" ht="25.5">
      <c r="A351" s="33" t="s">
        <v>1403</v>
      </c>
      <c r="B351" s="28" t="s">
        <v>1404</v>
      </c>
      <c r="C351" s="30" t="s">
        <v>1405</v>
      </c>
      <c r="D351" s="30" t="s">
        <v>124</v>
      </c>
      <c r="E351" s="28" t="s">
        <v>125</v>
      </c>
      <c r="F351" s="28" t="s">
        <v>126</v>
      </c>
      <c r="G351" s="28" t="s">
        <v>136</v>
      </c>
      <c r="H351" s="26" t="str">
        <f>IFERROR(IF(VLOOKUP(B351,'R&amp;C_5.15.1'!$B$2:$G$453,1,FALSE)=B351,"",),"NEW")</f>
        <v/>
      </c>
      <c r="I351" s="26" t="str">
        <f>IF(H351="NEW","NEW",IF(VLOOKUP(B351,'R&amp;C_5.15.1'!$B$2:$G$453,2,FALSE)=C351,"","UPDATED"))</f>
        <v/>
      </c>
      <c r="J351" s="26" t="str">
        <f>IF(H351="NEW","NEW",IF(VLOOKUP(B351,'R&amp;C_5.15.1'!$B$2:$G$453,3,FALSE)=D351,"","UPDATED"))</f>
        <v/>
      </c>
      <c r="K351" s="26" t="str">
        <f>IF(H351="NEW","NEW",IF(VLOOKUP(B351,'R&amp;C_5.15.1'!$B$2:$G$453,4,FALSE)=E351,"","UPDATED"))</f>
        <v/>
      </c>
      <c r="L351" s="26" t="str">
        <f>IF(H351="NEW","NEW",IF(VLOOKUP(B351,'R&amp;C_5.15.1'!$B$2:$G$453,5,FALSE)=F351,"","UPDATED"))</f>
        <v/>
      </c>
      <c r="M351" s="26" t="str">
        <f>IF(H351="NEW","NEW",IF(VLOOKUP(B351,'R&amp;C_5.15.1'!$B$2:$G$453,6,FALSE)=G351,"","UPDATED"))</f>
        <v/>
      </c>
      <c r="N351" s="26" t="str">
        <f>IF(CONCATENATE(Table2[[#This Row],[Check 
Code]],Table2[[#This Row],[Check 
Funct.]],Table2[[#This Row],[Check 
Tech.]],Table2[[#This Row],[Check DROOLS]],Table2[[#This Row],[Check Domain]],Table2[[#This Row],[Check 
Tag]])="","",1)</f>
        <v/>
      </c>
    </row>
    <row r="352" spans="1:14" ht="114.75">
      <c r="A352" s="33" t="s">
        <v>1406</v>
      </c>
      <c r="B352" s="31" t="s">
        <v>1407</v>
      </c>
      <c r="C352" s="32" t="s">
        <v>1408</v>
      </c>
      <c r="D352" s="32" t="s">
        <v>43</v>
      </c>
      <c r="E352" s="31" t="s">
        <v>125</v>
      </c>
      <c r="F352" s="31" t="s">
        <v>126</v>
      </c>
      <c r="G352" s="31" t="s">
        <v>1409</v>
      </c>
      <c r="H352" s="26" t="str">
        <f>IFERROR(IF(VLOOKUP(B352,'R&amp;C_5.15.1'!$B$2:$G$453,1,FALSE)=B352,"",),"NEW")</f>
        <v/>
      </c>
      <c r="I352" s="26" t="str">
        <f>IF(H352="NEW","NEW",IF(VLOOKUP(B352,'R&amp;C_5.15.1'!$B$2:$G$453,2,FALSE)=C352,"","UPDATED"))</f>
        <v/>
      </c>
      <c r="J352" s="26" t="str">
        <f>IF(H352="NEW","NEW",IF(VLOOKUP(B352,'R&amp;C_5.15.1'!$B$2:$G$453,3,FALSE)=D352,"","UPDATED"))</f>
        <v/>
      </c>
      <c r="K352" s="26" t="str">
        <f>IF(H352="NEW","NEW",IF(VLOOKUP(B352,'R&amp;C_5.15.1'!$B$2:$G$453,4,FALSE)=E352,"","UPDATED"))</f>
        <v/>
      </c>
      <c r="L352" s="26" t="str">
        <f>IF(H352="NEW","NEW",IF(VLOOKUP(B352,'R&amp;C_5.15.1'!$B$2:$G$453,5,FALSE)=F352,"","UPDATED"))</f>
        <v/>
      </c>
      <c r="M352" s="26" t="str">
        <f>IF(H352="NEW","NEW",IF(VLOOKUP(B352,'R&amp;C_5.15.1'!$B$2:$G$453,6,FALSE)=G352,"","UPDATED"))</f>
        <v/>
      </c>
      <c r="N352" s="26" t="str">
        <f>IF(CONCATENATE(Table2[[#This Row],[Check 
Code]],Table2[[#This Row],[Check 
Funct.]],Table2[[#This Row],[Check 
Tech.]],Table2[[#This Row],[Check DROOLS]],Table2[[#This Row],[Check Domain]],Table2[[#This Row],[Check 
Tag]])="","",1)</f>
        <v/>
      </c>
    </row>
    <row r="353" spans="1:14" ht="25.5">
      <c r="A353" s="33" t="s">
        <v>1410</v>
      </c>
      <c r="B353" s="28" t="s">
        <v>1411</v>
      </c>
      <c r="C353" s="30" t="s">
        <v>1412</v>
      </c>
      <c r="D353" s="30" t="s">
        <v>43</v>
      </c>
      <c r="E353" s="28" t="s">
        <v>125</v>
      </c>
      <c r="F353" s="28" t="s">
        <v>126</v>
      </c>
      <c r="G353" s="28" t="s">
        <v>136</v>
      </c>
      <c r="H353" s="26" t="str">
        <f>IFERROR(IF(VLOOKUP(B353,'R&amp;C_5.15.1'!$B$2:$G$453,1,FALSE)=B353,"",),"NEW")</f>
        <v/>
      </c>
      <c r="I353" s="26" t="str">
        <f>IF(H353="NEW","NEW",IF(VLOOKUP(B353,'R&amp;C_5.15.1'!$B$2:$G$453,2,FALSE)=C353,"","UPDATED"))</f>
        <v/>
      </c>
      <c r="J353" s="26" t="str">
        <f>IF(H353="NEW","NEW",IF(VLOOKUP(B353,'R&amp;C_5.15.1'!$B$2:$G$453,3,FALSE)=D353,"","UPDATED"))</f>
        <v/>
      </c>
      <c r="K353" s="26" t="str">
        <f>IF(H353="NEW","NEW",IF(VLOOKUP(B353,'R&amp;C_5.15.1'!$B$2:$G$453,4,FALSE)=E353,"","UPDATED"))</f>
        <v/>
      </c>
      <c r="L353" s="26" t="str">
        <f>IF(H353="NEW","NEW",IF(VLOOKUP(B353,'R&amp;C_5.15.1'!$B$2:$G$453,5,FALSE)=F353,"","UPDATED"))</f>
        <v/>
      </c>
      <c r="M353" s="26" t="str">
        <f>IF(H353="NEW","NEW",IF(VLOOKUP(B353,'R&amp;C_5.15.1'!$B$2:$G$453,6,FALSE)=G353,"","UPDATED"))</f>
        <v/>
      </c>
      <c r="N353" s="26" t="str">
        <f>IF(CONCATENATE(Table2[[#This Row],[Check 
Code]],Table2[[#This Row],[Check 
Funct.]],Table2[[#This Row],[Check 
Tech.]],Table2[[#This Row],[Check DROOLS]],Table2[[#This Row],[Check Domain]],Table2[[#This Row],[Check 
Tag]])="","",1)</f>
        <v/>
      </c>
    </row>
    <row r="354" spans="1:14" ht="25.5">
      <c r="A354" s="33" t="s">
        <v>1413</v>
      </c>
      <c r="B354" s="31" t="s">
        <v>1414</v>
      </c>
      <c r="C354" s="32" t="s">
        <v>1415</v>
      </c>
      <c r="D354" s="32" t="s">
        <v>43</v>
      </c>
      <c r="E354" s="31" t="s">
        <v>125</v>
      </c>
      <c r="F354" s="31" t="s">
        <v>126</v>
      </c>
      <c r="G354" s="31" t="s">
        <v>387</v>
      </c>
      <c r="H354" s="26" t="str">
        <f>IFERROR(IF(VLOOKUP(B354,'R&amp;C_5.15.1'!$B$2:$G$453,1,FALSE)=B354,"",),"NEW")</f>
        <v/>
      </c>
      <c r="I354" s="26" t="str">
        <f>IF(H354="NEW","NEW",IF(VLOOKUP(B354,'R&amp;C_5.15.1'!$B$2:$G$453,2,FALSE)=C354,"","UPDATED"))</f>
        <v/>
      </c>
      <c r="J354" s="26" t="str">
        <f>IF(H354="NEW","NEW",IF(VLOOKUP(B354,'R&amp;C_5.15.1'!$B$2:$G$453,3,FALSE)=D354,"","UPDATED"))</f>
        <v/>
      </c>
      <c r="K354" s="26" t="str">
        <f>IF(H354="NEW","NEW",IF(VLOOKUP(B354,'R&amp;C_5.15.1'!$B$2:$G$453,4,FALSE)=E354,"","UPDATED"))</f>
        <v/>
      </c>
      <c r="L354" s="26" t="str">
        <f>IF(H354="NEW","NEW",IF(VLOOKUP(B354,'R&amp;C_5.15.1'!$B$2:$G$453,5,FALSE)=F354,"","UPDATED"))</f>
        <v/>
      </c>
      <c r="M354" s="26" t="str">
        <f>IF(H354="NEW","NEW",IF(VLOOKUP(B354,'R&amp;C_5.15.1'!$B$2:$G$453,6,FALSE)=G354,"","UPDATED"))</f>
        <v/>
      </c>
      <c r="N354" s="26" t="str">
        <f>IF(CONCATENATE(Table2[[#This Row],[Check 
Code]],Table2[[#This Row],[Check 
Funct.]],Table2[[#This Row],[Check 
Tech.]],Table2[[#This Row],[Check DROOLS]],Table2[[#This Row],[Check Domain]],Table2[[#This Row],[Check 
Tag]])="","",1)</f>
        <v/>
      </c>
    </row>
    <row r="355" spans="1:14" ht="25.5">
      <c r="A355" s="33" t="s">
        <v>1416</v>
      </c>
      <c r="B355" s="28" t="s">
        <v>1417</v>
      </c>
      <c r="C355" s="30" t="s">
        <v>1418</v>
      </c>
      <c r="D355" s="30" t="s">
        <v>43</v>
      </c>
      <c r="E355" s="28" t="s">
        <v>125</v>
      </c>
      <c r="F355" s="28" t="s">
        <v>126</v>
      </c>
      <c r="G355" s="28" t="s">
        <v>504</v>
      </c>
      <c r="H355" s="26" t="str">
        <f>IFERROR(IF(VLOOKUP(B355,'R&amp;C_5.15.1'!$B$2:$G$453,1,FALSE)=B355,"",),"NEW")</f>
        <v/>
      </c>
      <c r="I355" s="26" t="str">
        <f>IF(H355="NEW","NEW",IF(VLOOKUP(B355,'R&amp;C_5.15.1'!$B$2:$G$453,2,FALSE)=C355,"","UPDATED"))</f>
        <v/>
      </c>
      <c r="J355" s="26" t="str">
        <f>IF(H355="NEW","NEW",IF(VLOOKUP(B355,'R&amp;C_5.15.1'!$B$2:$G$453,3,FALSE)=D355,"","UPDATED"))</f>
        <v/>
      </c>
      <c r="K355" s="26" t="str">
        <f>IF(H355="NEW","NEW",IF(VLOOKUP(B355,'R&amp;C_5.15.1'!$B$2:$G$453,4,FALSE)=E355,"","UPDATED"))</f>
        <v/>
      </c>
      <c r="L355" s="26" t="str">
        <f>IF(H355="NEW","NEW",IF(VLOOKUP(B355,'R&amp;C_5.15.1'!$B$2:$G$453,5,FALSE)=F355,"","UPDATED"))</f>
        <v/>
      </c>
      <c r="M355" s="26" t="str">
        <f>IF(H355="NEW","NEW",IF(VLOOKUP(B355,'R&amp;C_5.15.1'!$B$2:$G$453,6,FALSE)=G355,"","UPDATED"))</f>
        <v/>
      </c>
      <c r="N355" s="26" t="str">
        <f>IF(CONCATENATE(Table2[[#This Row],[Check 
Code]],Table2[[#This Row],[Check 
Funct.]],Table2[[#This Row],[Check 
Tech.]],Table2[[#This Row],[Check DROOLS]],Table2[[#This Row],[Check Domain]],Table2[[#This Row],[Check 
Tag]])="","",1)</f>
        <v/>
      </c>
    </row>
    <row r="356" spans="1:14" ht="89.25">
      <c r="A356" s="33" t="s">
        <v>1419</v>
      </c>
      <c r="B356" s="31" t="s">
        <v>1420</v>
      </c>
      <c r="C356" s="32" t="s">
        <v>1421</v>
      </c>
      <c r="D356" s="32" t="s">
        <v>43</v>
      </c>
      <c r="E356" s="31" t="s">
        <v>125</v>
      </c>
      <c r="F356" s="31" t="s">
        <v>126</v>
      </c>
      <c r="G356" s="31" t="s">
        <v>329</v>
      </c>
      <c r="H356" s="26" t="str">
        <f>IFERROR(IF(VLOOKUP(B356,'R&amp;C_5.15.1'!$B$2:$G$453,1,FALSE)=B356,"",),"NEW")</f>
        <v/>
      </c>
      <c r="I356" s="26" t="str">
        <f>IF(H356="NEW","NEW",IF(VLOOKUP(B356,'R&amp;C_5.15.1'!$B$2:$G$453,2,FALSE)=C356,"","UPDATED"))</f>
        <v/>
      </c>
      <c r="J356" s="26" t="str">
        <f>IF(H356="NEW","NEW",IF(VLOOKUP(B356,'R&amp;C_5.15.1'!$B$2:$G$453,3,FALSE)=D356,"","UPDATED"))</f>
        <v/>
      </c>
      <c r="K356" s="26" t="str">
        <f>IF(H356="NEW","NEW",IF(VLOOKUP(B356,'R&amp;C_5.15.1'!$B$2:$G$453,4,FALSE)=E356,"","UPDATED"))</f>
        <v/>
      </c>
      <c r="L356" s="26" t="str">
        <f>IF(H356="NEW","NEW",IF(VLOOKUP(B356,'R&amp;C_5.15.1'!$B$2:$G$453,5,FALSE)=F356,"","UPDATED"))</f>
        <v/>
      </c>
      <c r="M356" s="26" t="str">
        <f>IF(H356="NEW","NEW",IF(VLOOKUP(B356,'R&amp;C_5.15.1'!$B$2:$G$453,6,FALSE)=G356,"","UPDATED"))</f>
        <v/>
      </c>
      <c r="N356" s="26" t="str">
        <f>IF(CONCATENATE(Table2[[#This Row],[Check 
Code]],Table2[[#This Row],[Check 
Funct.]],Table2[[#This Row],[Check 
Tech.]],Table2[[#This Row],[Check DROOLS]],Table2[[#This Row],[Check Domain]],Table2[[#This Row],[Check 
Tag]])="","",1)</f>
        <v/>
      </c>
    </row>
    <row r="357" spans="1:14" ht="38.25">
      <c r="A357" s="33" t="s">
        <v>1422</v>
      </c>
      <c r="B357" s="28" t="s">
        <v>1423</v>
      </c>
      <c r="C357" s="30" t="s">
        <v>1424</v>
      </c>
      <c r="D357" s="30" t="s">
        <v>43</v>
      </c>
      <c r="E357" s="28" t="s">
        <v>125</v>
      </c>
      <c r="F357" s="28" t="s">
        <v>126</v>
      </c>
      <c r="G357" s="33" t="s">
        <v>933</v>
      </c>
      <c r="H357" s="26" t="str">
        <f>IFERROR(IF(VLOOKUP(B357,'R&amp;C_5.15.1'!$B$2:$G$453,1,FALSE)=B357,"",),"NEW")</f>
        <v/>
      </c>
      <c r="I357" s="26" t="str">
        <f>IF(H357="NEW","NEW",IF(VLOOKUP(B357,'R&amp;C_5.15.1'!$B$2:$G$453,2,FALSE)=C357,"","UPDATED"))</f>
        <v/>
      </c>
      <c r="J357" s="26" t="str">
        <f>IF(H357="NEW","NEW",IF(VLOOKUP(B357,'R&amp;C_5.15.1'!$B$2:$G$453,3,FALSE)=D357,"","UPDATED"))</f>
        <v/>
      </c>
      <c r="K357" s="26" t="str">
        <f>IF(H357="NEW","NEW",IF(VLOOKUP(B357,'R&amp;C_5.15.1'!$B$2:$G$453,4,FALSE)=E357,"","UPDATED"))</f>
        <v/>
      </c>
      <c r="L357" s="26" t="str">
        <f>IF(H357="NEW","NEW",IF(VLOOKUP(B357,'R&amp;C_5.15.1'!$B$2:$G$453,5,FALSE)=F357,"","UPDATED"))</f>
        <v/>
      </c>
      <c r="M357" s="26" t="str">
        <f>IF(H357="NEW","NEW",IF(VLOOKUP(B357,'R&amp;C_5.15.1'!$B$2:$G$453,6,FALSE)=G357,"","UPDATED"))</f>
        <v>UPDATED</v>
      </c>
      <c r="N357" s="26">
        <f>IF(CONCATENATE(Table2[[#This Row],[Check 
Code]],Table2[[#This Row],[Check 
Funct.]],Table2[[#This Row],[Check 
Tech.]],Table2[[#This Row],[Check DROOLS]],Table2[[#This Row],[Check Domain]],Table2[[#This Row],[Check 
Tag]])="","",1)</f>
        <v>1</v>
      </c>
    </row>
    <row r="358" spans="1:14" ht="63.75">
      <c r="A358" s="33" t="s">
        <v>1425</v>
      </c>
      <c r="B358" s="33" t="s">
        <v>1426</v>
      </c>
      <c r="C358" s="29" t="s">
        <v>1427</v>
      </c>
      <c r="D358" s="29" t="s">
        <v>1242</v>
      </c>
      <c r="E358" s="33" t="s">
        <v>125</v>
      </c>
      <c r="F358" s="33" t="s">
        <v>126</v>
      </c>
      <c r="G358" s="33" t="s">
        <v>1428</v>
      </c>
      <c r="H358" s="26" t="str">
        <f>IFERROR(IF(VLOOKUP(B358,'R&amp;C_5.15.1'!$B$2:$G$453,1,FALSE)=B358,"",),"NEW")</f>
        <v>NEW</v>
      </c>
      <c r="I358" s="26" t="str">
        <f>IF(H358="NEW","NEW",IF(VLOOKUP(B358,'R&amp;C_5.15.1'!$B$2:$G$453,2,FALSE)=C358,"","UPDATED"))</f>
        <v>NEW</v>
      </c>
      <c r="J358" s="26" t="str">
        <f>IF(H358="NEW","NEW",IF(VLOOKUP(B358,'R&amp;C_5.15.1'!$B$2:$G$453,3,FALSE)=D358,"","UPDATED"))</f>
        <v>NEW</v>
      </c>
      <c r="K358" s="26" t="str">
        <f>IF(H358="NEW","NEW",IF(VLOOKUP(B358,'R&amp;C_5.15.1'!$B$2:$G$453,4,FALSE)=E358,"","UPDATED"))</f>
        <v>NEW</v>
      </c>
      <c r="L358" s="26" t="str">
        <f>IF(H358="NEW","NEW",IF(VLOOKUP(B358,'R&amp;C_5.15.1'!$B$2:$G$453,5,FALSE)=F358,"","UPDATED"))</f>
        <v>NEW</v>
      </c>
      <c r="M358" s="26" t="str">
        <f>IF(H358="NEW","NEW",IF(VLOOKUP(B358,'R&amp;C_5.15.1'!$B$2:$G$453,6,FALSE)=G358,"","UPDATED"))</f>
        <v>NEW</v>
      </c>
      <c r="N358" s="26">
        <f>IF(CONCATENATE(Table2[[#This Row],[Check 
Code]],Table2[[#This Row],[Check 
Funct.]],Table2[[#This Row],[Check 
Tech.]],Table2[[#This Row],[Check DROOLS]],Table2[[#This Row],[Check Domain]],Table2[[#This Row],[Check 
Tag]])="","",1)</f>
        <v>1</v>
      </c>
    </row>
    <row r="359" spans="1:14" ht="51">
      <c r="A359" s="33" t="s">
        <v>1429</v>
      </c>
      <c r="B359" s="28" t="s">
        <v>1430</v>
      </c>
      <c r="C359" s="30" t="s">
        <v>1431</v>
      </c>
      <c r="D359" s="30" t="s">
        <v>43</v>
      </c>
      <c r="E359" s="28" t="s">
        <v>125</v>
      </c>
      <c r="F359" s="28" t="s">
        <v>126</v>
      </c>
      <c r="G359" s="28" t="s">
        <v>1432</v>
      </c>
      <c r="H359" s="26" t="str">
        <f>IFERROR(IF(VLOOKUP(B359,'R&amp;C_5.15.1'!$B$2:$G$453,1,FALSE)=B359,"",),"NEW")</f>
        <v/>
      </c>
      <c r="I359" s="26" t="str">
        <f>IF(H359="NEW","NEW",IF(VLOOKUP(B359,'R&amp;C_5.15.1'!$B$2:$G$453,2,FALSE)=C359,"","UPDATED"))</f>
        <v/>
      </c>
      <c r="J359" s="26" t="str">
        <f>IF(H359="NEW","NEW",IF(VLOOKUP(B359,'R&amp;C_5.15.1'!$B$2:$G$453,3,FALSE)=D359,"","UPDATED"))</f>
        <v/>
      </c>
      <c r="K359" s="26" t="str">
        <f>IF(H359="NEW","NEW",IF(VLOOKUP(B359,'R&amp;C_5.15.1'!$B$2:$G$453,4,FALSE)=E359,"","UPDATED"))</f>
        <v/>
      </c>
      <c r="L359" s="26" t="str">
        <f>IF(H359="NEW","NEW",IF(VLOOKUP(B359,'R&amp;C_5.15.1'!$B$2:$G$453,5,FALSE)=F359,"","UPDATED"))</f>
        <v/>
      </c>
      <c r="M359" s="26" t="str">
        <f>IF(H359="NEW","NEW",IF(VLOOKUP(B359,'R&amp;C_5.15.1'!$B$2:$G$453,6,FALSE)=G359,"","UPDATED"))</f>
        <v/>
      </c>
      <c r="N359" s="26" t="str">
        <f>IF(CONCATENATE(Table2[[#This Row],[Check 
Code]],Table2[[#This Row],[Check 
Funct.]],Table2[[#This Row],[Check 
Tech.]],Table2[[#This Row],[Check DROOLS]],Table2[[#This Row],[Check Domain]],Table2[[#This Row],[Check 
Tag]])="","",1)</f>
        <v/>
      </c>
    </row>
    <row r="360" spans="1:14" ht="25.5">
      <c r="A360" s="33" t="s">
        <v>1433</v>
      </c>
      <c r="B360" s="31" t="s">
        <v>1434</v>
      </c>
      <c r="C360" s="32" t="s">
        <v>1435</v>
      </c>
      <c r="D360" s="32" t="s">
        <v>1436</v>
      </c>
      <c r="E360" s="31" t="s">
        <v>131</v>
      </c>
      <c r="F360" s="31" t="s">
        <v>126</v>
      </c>
      <c r="G360" s="31" t="s">
        <v>387</v>
      </c>
      <c r="H360" s="26" t="str">
        <f>IFERROR(IF(VLOOKUP(B360,'R&amp;C_5.15.1'!$B$2:$G$453,1,FALSE)=B360,"",),"NEW")</f>
        <v/>
      </c>
      <c r="I360" s="26" t="str">
        <f>IF(H360="NEW","NEW",IF(VLOOKUP(B360,'R&amp;C_5.15.1'!$B$2:$G$453,2,FALSE)=C360,"","UPDATED"))</f>
        <v/>
      </c>
      <c r="J360" s="26" t="str">
        <f>IF(H360="NEW","NEW",IF(VLOOKUP(B360,'R&amp;C_5.15.1'!$B$2:$G$453,3,FALSE)=D360,"","UPDATED"))</f>
        <v/>
      </c>
      <c r="K360" s="26" t="str">
        <f>IF(H360="NEW","NEW",IF(VLOOKUP(B360,'R&amp;C_5.15.1'!$B$2:$G$453,4,FALSE)=E360,"","UPDATED"))</f>
        <v/>
      </c>
      <c r="L360" s="26" t="str">
        <f>IF(H360="NEW","NEW",IF(VLOOKUP(B360,'R&amp;C_5.15.1'!$B$2:$G$453,5,FALSE)=F360,"","UPDATED"))</f>
        <v/>
      </c>
      <c r="M360" s="26" t="str">
        <f>IF(H360="NEW","NEW",IF(VLOOKUP(B360,'R&amp;C_5.15.1'!$B$2:$G$453,6,FALSE)=G360,"","UPDATED"))</f>
        <v/>
      </c>
      <c r="N360" s="26" t="str">
        <f>IF(CONCATENATE(Table2[[#This Row],[Check 
Code]],Table2[[#This Row],[Check 
Funct.]],Table2[[#This Row],[Check 
Tech.]],Table2[[#This Row],[Check DROOLS]],Table2[[#This Row],[Check Domain]],Table2[[#This Row],[Check 
Tag]])="","",1)</f>
        <v/>
      </c>
    </row>
    <row r="361" spans="1:14" ht="38.25">
      <c r="A361" s="33" t="s">
        <v>1437</v>
      </c>
      <c r="B361" s="28" t="s">
        <v>1438</v>
      </c>
      <c r="C361" s="30" t="s">
        <v>1439</v>
      </c>
      <c r="D361" s="30" t="s">
        <v>1440</v>
      </c>
      <c r="E361" s="28" t="s">
        <v>131</v>
      </c>
      <c r="F361" s="28" t="s">
        <v>126</v>
      </c>
      <c r="G361" s="28" t="s">
        <v>387</v>
      </c>
      <c r="H361" s="26" t="str">
        <f>IFERROR(IF(VLOOKUP(B361,'R&amp;C_5.15.1'!$B$2:$G$453,1,FALSE)=B361,"",),"NEW")</f>
        <v/>
      </c>
      <c r="I361" s="26" t="str">
        <f>IF(H361="NEW","NEW",IF(VLOOKUP(B361,'R&amp;C_5.15.1'!$B$2:$G$453,2,FALSE)=C361,"","UPDATED"))</f>
        <v/>
      </c>
      <c r="J361" s="26" t="str">
        <f>IF(H361="NEW","NEW",IF(VLOOKUP(B361,'R&amp;C_5.15.1'!$B$2:$G$453,3,FALSE)=D361,"","UPDATED"))</f>
        <v/>
      </c>
      <c r="K361" s="26" t="str">
        <f>IF(H361="NEW","NEW",IF(VLOOKUP(B361,'R&amp;C_5.15.1'!$B$2:$G$453,4,FALSE)=E361,"","UPDATED"))</f>
        <v/>
      </c>
      <c r="L361" s="26" t="str">
        <f>IF(H361="NEW","NEW",IF(VLOOKUP(B361,'R&amp;C_5.15.1'!$B$2:$G$453,5,FALSE)=F361,"","UPDATED"))</f>
        <v/>
      </c>
      <c r="M361" s="26" t="str">
        <f>IF(H361="NEW","NEW",IF(VLOOKUP(B361,'R&amp;C_5.15.1'!$B$2:$G$453,6,FALSE)=G361,"","UPDATED"))</f>
        <v/>
      </c>
      <c r="N361" s="26" t="str">
        <f>IF(CONCATENATE(Table2[[#This Row],[Check 
Code]],Table2[[#This Row],[Check 
Funct.]],Table2[[#This Row],[Check 
Tech.]],Table2[[#This Row],[Check DROOLS]],Table2[[#This Row],[Check Domain]],Table2[[#This Row],[Check 
Tag]])="","",1)</f>
        <v/>
      </c>
    </row>
    <row r="362" spans="1:14" ht="25.5">
      <c r="A362" s="33" t="s">
        <v>1441</v>
      </c>
      <c r="B362" s="31" t="s">
        <v>1442</v>
      </c>
      <c r="C362" s="32" t="s">
        <v>1443</v>
      </c>
      <c r="D362" s="32" t="s">
        <v>1444</v>
      </c>
      <c r="E362" s="31" t="s">
        <v>131</v>
      </c>
      <c r="F362" s="31" t="s">
        <v>126</v>
      </c>
      <c r="G362" s="31" t="s">
        <v>82</v>
      </c>
      <c r="H362" s="26" t="str">
        <f>IFERROR(IF(VLOOKUP(B362,'R&amp;C_5.15.1'!$B$2:$G$453,1,FALSE)=B362,"",),"NEW")</f>
        <v/>
      </c>
      <c r="I362" s="26" t="str">
        <f>IF(H362="NEW","NEW",IF(VLOOKUP(B362,'R&amp;C_5.15.1'!$B$2:$G$453,2,FALSE)=C362,"","UPDATED"))</f>
        <v/>
      </c>
      <c r="J362" s="26" t="str">
        <f>IF(H362="NEW","NEW",IF(VLOOKUP(B362,'R&amp;C_5.15.1'!$B$2:$G$453,3,FALSE)=D362,"","UPDATED"))</f>
        <v/>
      </c>
      <c r="K362" s="26" t="str">
        <f>IF(H362="NEW","NEW",IF(VLOOKUP(B362,'R&amp;C_5.15.1'!$B$2:$G$453,4,FALSE)=E362,"","UPDATED"))</f>
        <v/>
      </c>
      <c r="L362" s="26" t="str">
        <f>IF(H362="NEW","NEW",IF(VLOOKUP(B362,'R&amp;C_5.15.1'!$B$2:$G$453,5,FALSE)=F362,"","UPDATED"))</f>
        <v/>
      </c>
      <c r="M362" s="26" t="str">
        <f>IF(H362="NEW","NEW",IF(VLOOKUP(B362,'R&amp;C_5.15.1'!$B$2:$G$453,6,FALSE)=G362,"","UPDATED"))</f>
        <v/>
      </c>
      <c r="N362" s="26" t="str">
        <f>IF(CONCATENATE(Table2[[#This Row],[Check 
Code]],Table2[[#This Row],[Check 
Funct.]],Table2[[#This Row],[Check 
Tech.]],Table2[[#This Row],[Check DROOLS]],Table2[[#This Row],[Check Domain]],Table2[[#This Row],[Check 
Tag]])="","",1)</f>
        <v/>
      </c>
    </row>
    <row r="363" spans="1:14" ht="38.25">
      <c r="A363" s="33" t="s">
        <v>1445</v>
      </c>
      <c r="B363" s="28" t="s">
        <v>1446</v>
      </c>
      <c r="C363" s="30" t="s">
        <v>1447</v>
      </c>
      <c r="D363" s="30" t="s">
        <v>1448</v>
      </c>
      <c r="E363" s="28" t="s">
        <v>131</v>
      </c>
      <c r="F363" s="28" t="s">
        <v>126</v>
      </c>
      <c r="G363" s="28" t="s">
        <v>174</v>
      </c>
      <c r="H363" s="26" t="str">
        <f>IFERROR(IF(VLOOKUP(B363,'R&amp;C_5.15.1'!$B$2:$G$453,1,FALSE)=B363,"",),"NEW")</f>
        <v/>
      </c>
      <c r="I363" s="26" t="str">
        <f>IF(H363="NEW","NEW",IF(VLOOKUP(B363,'R&amp;C_5.15.1'!$B$2:$G$453,2,FALSE)=C363,"","UPDATED"))</f>
        <v/>
      </c>
      <c r="J363" s="26" t="str">
        <f>IF(H363="NEW","NEW",IF(VLOOKUP(B363,'R&amp;C_5.15.1'!$B$2:$G$453,3,FALSE)=D363,"","UPDATED"))</f>
        <v/>
      </c>
      <c r="K363" s="26" t="str">
        <f>IF(H363="NEW","NEW",IF(VLOOKUP(B363,'R&amp;C_5.15.1'!$B$2:$G$453,4,FALSE)=E363,"","UPDATED"))</f>
        <v/>
      </c>
      <c r="L363" s="26" t="str">
        <f>IF(H363="NEW","NEW",IF(VLOOKUP(B363,'R&amp;C_5.15.1'!$B$2:$G$453,5,FALSE)=F363,"","UPDATED"))</f>
        <v/>
      </c>
      <c r="M363" s="26" t="str">
        <f>IF(H363="NEW","NEW",IF(VLOOKUP(B363,'R&amp;C_5.15.1'!$B$2:$G$453,6,FALSE)=G363,"","UPDATED"))</f>
        <v/>
      </c>
      <c r="N363" s="26" t="str">
        <f>IF(CONCATENATE(Table2[[#This Row],[Check 
Code]],Table2[[#This Row],[Check 
Funct.]],Table2[[#This Row],[Check 
Tech.]],Table2[[#This Row],[Check DROOLS]],Table2[[#This Row],[Check Domain]],Table2[[#This Row],[Check 
Tag]])="","",1)</f>
        <v/>
      </c>
    </row>
    <row r="364" spans="1:14" ht="38.25">
      <c r="A364" s="33" t="s">
        <v>1449</v>
      </c>
      <c r="B364" s="31" t="s">
        <v>1450</v>
      </c>
      <c r="C364" s="32" t="s">
        <v>1451</v>
      </c>
      <c r="D364" s="32" t="s">
        <v>1452</v>
      </c>
      <c r="E364" s="31" t="s">
        <v>131</v>
      </c>
      <c r="F364" s="31" t="s">
        <v>126</v>
      </c>
      <c r="G364" s="31" t="s">
        <v>1453</v>
      </c>
      <c r="H364" s="26" t="str">
        <f>IFERROR(IF(VLOOKUP(B364,'R&amp;C_5.15.1'!$B$2:$G$453,1,FALSE)=B364,"",),"NEW")</f>
        <v/>
      </c>
      <c r="I364" s="26" t="str">
        <f>IF(H364="NEW","NEW",IF(VLOOKUP(B364,'R&amp;C_5.15.1'!$B$2:$G$453,2,FALSE)=C364,"","UPDATED"))</f>
        <v/>
      </c>
      <c r="J364" s="26" t="str">
        <f>IF(H364="NEW","NEW",IF(VLOOKUP(B364,'R&amp;C_5.15.1'!$B$2:$G$453,3,FALSE)=D364,"","UPDATED"))</f>
        <v/>
      </c>
      <c r="K364" s="26" t="str">
        <f>IF(H364="NEW","NEW",IF(VLOOKUP(B364,'R&amp;C_5.15.1'!$B$2:$G$453,4,FALSE)=E364,"","UPDATED"))</f>
        <v/>
      </c>
      <c r="L364" s="26" t="str">
        <f>IF(H364="NEW","NEW",IF(VLOOKUP(B364,'R&amp;C_5.15.1'!$B$2:$G$453,5,FALSE)=F364,"","UPDATED"))</f>
        <v/>
      </c>
      <c r="M364" s="26" t="str">
        <f>IF(H364="NEW","NEW",IF(VLOOKUP(B364,'R&amp;C_5.15.1'!$B$2:$G$453,6,FALSE)=G364,"","UPDATED"))</f>
        <v/>
      </c>
      <c r="N364" s="26" t="str">
        <f>IF(CONCATENATE(Table2[[#This Row],[Check 
Code]],Table2[[#This Row],[Check 
Funct.]],Table2[[#This Row],[Check 
Tech.]],Table2[[#This Row],[Check DROOLS]],Table2[[#This Row],[Check Domain]],Table2[[#This Row],[Check 
Tag]])="","",1)</f>
        <v/>
      </c>
    </row>
    <row r="365" spans="1:14" ht="178.5">
      <c r="A365" s="33" t="s">
        <v>1454</v>
      </c>
      <c r="B365" s="28" t="s">
        <v>1455</v>
      </c>
      <c r="C365" s="30" t="s">
        <v>1456</v>
      </c>
      <c r="D365" s="30" t="s">
        <v>1457</v>
      </c>
      <c r="E365" s="28" t="s">
        <v>131</v>
      </c>
      <c r="F365" s="28" t="s">
        <v>126</v>
      </c>
      <c r="G365" s="28" t="s">
        <v>1458</v>
      </c>
      <c r="H365" s="26" t="str">
        <f>IFERROR(IF(VLOOKUP(B365,'R&amp;C_5.15.1'!$B$2:$G$453,1,FALSE)=B365,"",),"NEW")</f>
        <v/>
      </c>
      <c r="I365" s="26" t="str">
        <f>IF(H365="NEW","NEW",IF(VLOOKUP(B365,'R&amp;C_5.15.1'!$B$2:$G$453,2,FALSE)=C365,"","UPDATED"))</f>
        <v/>
      </c>
      <c r="J365" s="26" t="str">
        <f>IF(H365="NEW","NEW",IF(VLOOKUP(B365,'R&amp;C_5.15.1'!$B$2:$G$453,3,FALSE)=D365,"","UPDATED"))</f>
        <v/>
      </c>
      <c r="K365" s="26" t="str">
        <f>IF(H365="NEW","NEW",IF(VLOOKUP(B365,'R&amp;C_5.15.1'!$B$2:$G$453,4,FALSE)=E365,"","UPDATED"))</f>
        <v/>
      </c>
      <c r="L365" s="26" t="str">
        <f>IF(H365="NEW","NEW",IF(VLOOKUP(B365,'R&amp;C_5.15.1'!$B$2:$G$453,5,FALSE)=F365,"","UPDATED"))</f>
        <v/>
      </c>
      <c r="M365" s="26" t="str">
        <f>IF(H365="NEW","NEW",IF(VLOOKUP(B365,'R&amp;C_5.15.1'!$B$2:$G$453,6,FALSE)=G365,"","UPDATED"))</f>
        <v/>
      </c>
      <c r="N365" s="26" t="str">
        <f>IF(CONCATENATE(Table2[[#This Row],[Check 
Code]],Table2[[#This Row],[Check 
Funct.]],Table2[[#This Row],[Check 
Tech.]],Table2[[#This Row],[Check DROOLS]],Table2[[#This Row],[Check Domain]],Table2[[#This Row],[Check 
Tag]])="","",1)</f>
        <v/>
      </c>
    </row>
    <row r="366" spans="1:14" ht="63.75">
      <c r="A366" s="33" t="s">
        <v>1459</v>
      </c>
      <c r="B366" s="31" t="s">
        <v>1460</v>
      </c>
      <c r="C366" s="32" t="s">
        <v>1461</v>
      </c>
      <c r="D366" s="32" t="s">
        <v>1462</v>
      </c>
      <c r="E366" s="31" t="s">
        <v>131</v>
      </c>
      <c r="F366" s="31" t="s">
        <v>126</v>
      </c>
      <c r="G366" s="31" t="s">
        <v>82</v>
      </c>
      <c r="H366" s="26" t="str">
        <f>IFERROR(IF(VLOOKUP(B366,'R&amp;C_5.15.1'!$B$2:$G$453,1,FALSE)=B366,"",),"NEW")</f>
        <v/>
      </c>
      <c r="I366" s="26" t="str">
        <f>IF(H366="NEW","NEW",IF(VLOOKUP(B366,'R&amp;C_5.15.1'!$B$2:$G$453,2,FALSE)=C366,"","UPDATED"))</f>
        <v/>
      </c>
      <c r="J366" s="26" t="str">
        <f>IF(H366="NEW","NEW",IF(VLOOKUP(B366,'R&amp;C_5.15.1'!$B$2:$G$453,3,FALSE)=D366,"","UPDATED"))</f>
        <v/>
      </c>
      <c r="K366" s="26" t="str">
        <f>IF(H366="NEW","NEW",IF(VLOOKUP(B366,'R&amp;C_5.15.1'!$B$2:$G$453,4,FALSE)=E366,"","UPDATED"))</f>
        <v/>
      </c>
      <c r="L366" s="26" t="str">
        <f>IF(H366="NEW","NEW",IF(VLOOKUP(B366,'R&amp;C_5.15.1'!$B$2:$G$453,5,FALSE)=F366,"","UPDATED"))</f>
        <v/>
      </c>
      <c r="M366" s="26" t="str">
        <f>IF(H366="NEW","NEW",IF(VLOOKUP(B366,'R&amp;C_5.15.1'!$B$2:$G$453,6,FALSE)=G366,"","UPDATED"))</f>
        <v/>
      </c>
      <c r="N366" s="26" t="str">
        <f>IF(CONCATENATE(Table2[[#This Row],[Check 
Code]],Table2[[#This Row],[Check 
Funct.]],Table2[[#This Row],[Check 
Tech.]],Table2[[#This Row],[Check DROOLS]],Table2[[#This Row],[Check Domain]],Table2[[#This Row],[Check 
Tag]])="","",1)</f>
        <v/>
      </c>
    </row>
    <row r="367" spans="1:14" ht="38.25">
      <c r="A367" s="33" t="s">
        <v>1463</v>
      </c>
      <c r="B367" s="28" t="s">
        <v>1464</v>
      </c>
      <c r="C367" s="30" t="s">
        <v>1465</v>
      </c>
      <c r="D367" s="30" t="s">
        <v>1466</v>
      </c>
      <c r="E367" s="28" t="s">
        <v>131</v>
      </c>
      <c r="F367" s="28" t="s">
        <v>126</v>
      </c>
      <c r="G367" s="28" t="s">
        <v>174</v>
      </c>
      <c r="H367" s="26" t="str">
        <f>IFERROR(IF(VLOOKUP(B367,'R&amp;C_5.15.1'!$B$2:$G$453,1,FALSE)=B367,"",),"NEW")</f>
        <v/>
      </c>
      <c r="I367" s="26" t="str">
        <f>IF(H367="NEW","NEW",IF(VLOOKUP(B367,'R&amp;C_5.15.1'!$B$2:$G$453,2,FALSE)=C367,"","UPDATED"))</f>
        <v/>
      </c>
      <c r="J367" s="26" t="str">
        <f>IF(H367="NEW","NEW",IF(VLOOKUP(B367,'R&amp;C_5.15.1'!$B$2:$G$453,3,FALSE)=D367,"","UPDATED"))</f>
        <v/>
      </c>
      <c r="K367" s="26" t="str">
        <f>IF(H367="NEW","NEW",IF(VLOOKUP(B367,'R&amp;C_5.15.1'!$B$2:$G$453,4,FALSE)=E367,"","UPDATED"))</f>
        <v/>
      </c>
      <c r="L367" s="26" t="str">
        <f>IF(H367="NEW","NEW",IF(VLOOKUP(B367,'R&amp;C_5.15.1'!$B$2:$G$453,5,FALSE)=F367,"","UPDATED"))</f>
        <v/>
      </c>
      <c r="M367" s="26" t="str">
        <f>IF(H367="NEW","NEW",IF(VLOOKUP(B367,'R&amp;C_5.15.1'!$B$2:$G$453,6,FALSE)=G367,"","UPDATED"))</f>
        <v/>
      </c>
      <c r="N367" s="26" t="str">
        <f>IF(CONCATENATE(Table2[[#This Row],[Check 
Code]],Table2[[#This Row],[Check 
Funct.]],Table2[[#This Row],[Check 
Tech.]],Table2[[#This Row],[Check DROOLS]],Table2[[#This Row],[Check Domain]],Table2[[#This Row],[Check 
Tag]])="","",1)</f>
        <v/>
      </c>
    </row>
    <row r="368" spans="1:14" ht="102">
      <c r="A368" s="33" t="s">
        <v>1467</v>
      </c>
      <c r="B368" s="31" t="s">
        <v>1468</v>
      </c>
      <c r="C368" s="32" t="s">
        <v>1469</v>
      </c>
      <c r="D368" s="32" t="s">
        <v>1470</v>
      </c>
      <c r="E368" s="31" t="s">
        <v>131</v>
      </c>
      <c r="F368" s="31" t="s">
        <v>126</v>
      </c>
      <c r="G368" s="31" t="s">
        <v>387</v>
      </c>
      <c r="H368" s="26" t="str">
        <f>IFERROR(IF(VLOOKUP(B368,'R&amp;C_5.15.1'!$B$2:$G$453,1,FALSE)=B368,"",),"NEW")</f>
        <v/>
      </c>
      <c r="I368" s="26" t="str">
        <f>IF(H368="NEW","NEW",IF(VLOOKUP(B368,'R&amp;C_5.15.1'!$B$2:$G$453,2,FALSE)=C368,"","UPDATED"))</f>
        <v/>
      </c>
      <c r="J368" s="26" t="str">
        <f>IF(H368="NEW","NEW",IF(VLOOKUP(B368,'R&amp;C_5.15.1'!$B$2:$G$453,3,FALSE)=D368,"","UPDATED"))</f>
        <v/>
      </c>
      <c r="K368" s="26" t="str">
        <f>IF(H368="NEW","NEW",IF(VLOOKUP(B368,'R&amp;C_5.15.1'!$B$2:$G$453,4,FALSE)=E368,"","UPDATED"))</f>
        <v/>
      </c>
      <c r="L368" s="26" t="str">
        <f>IF(H368="NEW","NEW",IF(VLOOKUP(B368,'R&amp;C_5.15.1'!$B$2:$G$453,5,FALSE)=F368,"","UPDATED"))</f>
        <v/>
      </c>
      <c r="M368" s="26" t="str">
        <f>IF(H368="NEW","NEW",IF(VLOOKUP(B368,'R&amp;C_5.15.1'!$B$2:$G$453,6,FALSE)=G368,"","UPDATED"))</f>
        <v/>
      </c>
      <c r="N368" s="26" t="str">
        <f>IF(CONCATENATE(Table2[[#This Row],[Check 
Code]],Table2[[#This Row],[Check 
Funct.]],Table2[[#This Row],[Check 
Tech.]],Table2[[#This Row],[Check DROOLS]],Table2[[#This Row],[Check Domain]],Table2[[#This Row],[Check 
Tag]])="","",1)</f>
        <v/>
      </c>
    </row>
    <row r="369" spans="1:14" ht="242.25">
      <c r="A369" s="33" t="s">
        <v>1471</v>
      </c>
      <c r="B369" s="28" t="s">
        <v>1472</v>
      </c>
      <c r="C369" s="30" t="s">
        <v>1473</v>
      </c>
      <c r="D369" s="30" t="s">
        <v>1474</v>
      </c>
      <c r="E369" s="28" t="s">
        <v>131</v>
      </c>
      <c r="F369" s="28" t="s">
        <v>126</v>
      </c>
      <c r="G369" s="28" t="s">
        <v>1475</v>
      </c>
      <c r="H369" s="26" t="str">
        <f>IFERROR(IF(VLOOKUP(B369,'R&amp;C_5.15.1'!$B$2:$G$453,1,FALSE)=B369,"",),"NEW")</f>
        <v/>
      </c>
      <c r="I369" s="26" t="str">
        <f>IF(H369="NEW","NEW",IF(VLOOKUP(B369,'R&amp;C_5.15.1'!$B$2:$G$453,2,FALSE)=C369,"","UPDATED"))</f>
        <v/>
      </c>
      <c r="J369" s="26" t="str">
        <f>IF(H369="NEW","NEW",IF(VLOOKUP(B369,'R&amp;C_5.15.1'!$B$2:$G$453,3,FALSE)=D369,"","UPDATED"))</f>
        <v/>
      </c>
      <c r="K369" s="26" t="str">
        <f>IF(H369="NEW","NEW",IF(VLOOKUP(B369,'R&amp;C_5.15.1'!$B$2:$G$453,4,FALSE)=E369,"","UPDATED"))</f>
        <v/>
      </c>
      <c r="L369" s="26" t="str">
        <f>IF(H369="NEW","NEW",IF(VLOOKUP(B369,'R&amp;C_5.15.1'!$B$2:$G$453,5,FALSE)=F369,"","UPDATED"))</f>
        <v/>
      </c>
      <c r="M369" s="26" t="str">
        <f>IF(H369="NEW","NEW",IF(VLOOKUP(B369,'R&amp;C_5.15.1'!$B$2:$G$453,6,FALSE)=G369,"","UPDATED"))</f>
        <v/>
      </c>
      <c r="N369" s="26" t="str">
        <f>IF(CONCATENATE(Table2[[#This Row],[Check 
Code]],Table2[[#This Row],[Check 
Funct.]],Table2[[#This Row],[Check 
Tech.]],Table2[[#This Row],[Check DROOLS]],Table2[[#This Row],[Check Domain]],Table2[[#This Row],[Check 
Tag]])="","",1)</f>
        <v/>
      </c>
    </row>
    <row r="370" spans="1:14" ht="63.75">
      <c r="A370" s="33" t="s">
        <v>1476</v>
      </c>
      <c r="B370" s="31" t="s">
        <v>1477</v>
      </c>
      <c r="C370" s="32" t="s">
        <v>1478</v>
      </c>
      <c r="D370" s="32" t="s">
        <v>1479</v>
      </c>
      <c r="E370" s="31" t="s">
        <v>131</v>
      </c>
      <c r="F370" s="31" t="s">
        <v>126</v>
      </c>
      <c r="G370" s="31" t="s">
        <v>415</v>
      </c>
      <c r="H370" s="26" t="str">
        <f>IFERROR(IF(VLOOKUP(B370,'R&amp;C_5.15.1'!$B$2:$G$453,1,FALSE)=B370,"",),"NEW")</f>
        <v/>
      </c>
      <c r="I370" s="26" t="str">
        <f>IF(H370="NEW","NEW",IF(VLOOKUP(B370,'R&amp;C_5.15.1'!$B$2:$G$453,2,FALSE)=C370,"","UPDATED"))</f>
        <v/>
      </c>
      <c r="J370" s="26" t="str">
        <f>IF(H370="NEW","NEW",IF(VLOOKUP(B370,'R&amp;C_5.15.1'!$B$2:$G$453,3,FALSE)=D370,"","UPDATED"))</f>
        <v/>
      </c>
      <c r="K370" s="26" t="str">
        <f>IF(H370="NEW","NEW",IF(VLOOKUP(B370,'R&amp;C_5.15.1'!$B$2:$G$453,4,FALSE)=E370,"","UPDATED"))</f>
        <v/>
      </c>
      <c r="L370" s="26" t="str">
        <f>IF(H370="NEW","NEW",IF(VLOOKUP(B370,'R&amp;C_5.15.1'!$B$2:$G$453,5,FALSE)=F370,"","UPDATED"))</f>
        <v/>
      </c>
      <c r="M370" s="26" t="str">
        <f>IF(H370="NEW","NEW",IF(VLOOKUP(B370,'R&amp;C_5.15.1'!$B$2:$G$453,6,FALSE)=G370,"","UPDATED"))</f>
        <v/>
      </c>
      <c r="N370" s="26" t="str">
        <f>IF(CONCATENATE(Table2[[#This Row],[Check 
Code]],Table2[[#This Row],[Check 
Funct.]],Table2[[#This Row],[Check 
Tech.]],Table2[[#This Row],[Check DROOLS]],Table2[[#This Row],[Check Domain]],Table2[[#This Row],[Check 
Tag]])="","",1)</f>
        <v/>
      </c>
    </row>
    <row r="371" spans="1:14" ht="76.5">
      <c r="A371" s="33" t="s">
        <v>1480</v>
      </c>
      <c r="B371" s="28" t="s">
        <v>1481</v>
      </c>
      <c r="C371" s="29" t="s">
        <v>1482</v>
      </c>
      <c r="D371" s="30" t="s">
        <v>1483</v>
      </c>
      <c r="E371" s="28" t="s">
        <v>131</v>
      </c>
      <c r="F371" s="28" t="s">
        <v>126</v>
      </c>
      <c r="G371" s="28" t="s">
        <v>924</v>
      </c>
      <c r="H371" s="26" t="str">
        <f>IFERROR(IF(VLOOKUP(B371,'R&amp;C_5.15.1'!$B$2:$G$453,1,FALSE)=B371,"",),"NEW")</f>
        <v/>
      </c>
      <c r="I371" s="26" t="str">
        <f>IF(H371="NEW","NEW",IF(VLOOKUP(B371,'R&amp;C_5.15.1'!$B$2:$G$453,2,FALSE)=C371,"","UPDATED"))</f>
        <v>UPDATED</v>
      </c>
      <c r="J371" s="26" t="str">
        <f>IF(H371="NEW","NEW",IF(VLOOKUP(B371,'R&amp;C_5.15.1'!$B$2:$G$453,3,FALSE)=D371,"","UPDATED"))</f>
        <v/>
      </c>
      <c r="K371" s="26" t="str">
        <f>IF(H371="NEW","NEW",IF(VLOOKUP(B371,'R&amp;C_5.15.1'!$B$2:$G$453,4,FALSE)=E371,"","UPDATED"))</f>
        <v/>
      </c>
      <c r="L371" s="26" t="str">
        <f>IF(H371="NEW","NEW",IF(VLOOKUP(B371,'R&amp;C_5.15.1'!$B$2:$G$453,5,FALSE)=F371,"","UPDATED"))</f>
        <v/>
      </c>
      <c r="M371" s="26" t="str">
        <f>IF(H371="NEW","NEW",IF(VLOOKUP(B371,'R&amp;C_5.15.1'!$B$2:$G$453,6,FALSE)=G371,"","UPDATED"))</f>
        <v/>
      </c>
      <c r="N371" s="26">
        <f>IF(CONCATENATE(Table2[[#This Row],[Check 
Code]],Table2[[#This Row],[Check 
Funct.]],Table2[[#This Row],[Check 
Tech.]],Table2[[#This Row],[Check DROOLS]],Table2[[#This Row],[Check Domain]],Table2[[#This Row],[Check 
Tag]])="","",1)</f>
        <v>1</v>
      </c>
    </row>
    <row r="372" spans="1:14" ht="51">
      <c r="A372" s="33" t="s">
        <v>1484</v>
      </c>
      <c r="B372" s="31" t="s">
        <v>1485</v>
      </c>
      <c r="C372" s="32" t="s">
        <v>1486</v>
      </c>
      <c r="D372" s="32" t="s">
        <v>1486</v>
      </c>
      <c r="E372" s="31" t="s">
        <v>131</v>
      </c>
      <c r="F372" s="31" t="s">
        <v>126</v>
      </c>
      <c r="G372" s="31" t="s">
        <v>1487</v>
      </c>
      <c r="H372" s="26" t="str">
        <f>IFERROR(IF(VLOOKUP(B372,'R&amp;C_5.15.1'!$B$2:$G$453,1,FALSE)=B372,"",),"NEW")</f>
        <v/>
      </c>
      <c r="I372" s="26" t="str">
        <f>IF(H372="NEW","NEW",IF(VLOOKUP(B372,'R&amp;C_5.15.1'!$B$2:$G$453,2,FALSE)=C372,"","UPDATED"))</f>
        <v/>
      </c>
      <c r="J372" s="26" t="str">
        <f>IF(H372="NEW","NEW",IF(VLOOKUP(B372,'R&amp;C_5.15.1'!$B$2:$G$453,3,FALSE)=D372,"","UPDATED"))</f>
        <v/>
      </c>
      <c r="K372" s="26" t="str">
        <f>IF(H372="NEW","NEW",IF(VLOOKUP(B372,'R&amp;C_5.15.1'!$B$2:$G$453,4,FALSE)=E372,"","UPDATED"))</f>
        <v/>
      </c>
      <c r="L372" s="26" t="str">
        <f>IF(H372="NEW","NEW",IF(VLOOKUP(B372,'R&amp;C_5.15.1'!$B$2:$G$453,5,FALSE)=F372,"","UPDATED"))</f>
        <v/>
      </c>
      <c r="M372" s="26" t="str">
        <f>IF(H372="NEW","NEW",IF(VLOOKUP(B372,'R&amp;C_5.15.1'!$B$2:$G$453,6,FALSE)=G372,"","UPDATED"))</f>
        <v/>
      </c>
      <c r="N372" s="26" t="str">
        <f>IF(CONCATENATE(Table2[[#This Row],[Check 
Code]],Table2[[#This Row],[Check 
Funct.]],Table2[[#This Row],[Check 
Tech.]],Table2[[#This Row],[Check DROOLS]],Table2[[#This Row],[Check Domain]],Table2[[#This Row],[Check 
Tag]])="","",1)</f>
        <v/>
      </c>
    </row>
    <row r="373" spans="1:14" ht="331.5">
      <c r="A373" s="33" t="s">
        <v>1488</v>
      </c>
      <c r="B373" s="28" t="s">
        <v>1489</v>
      </c>
      <c r="C373" s="30" t="s">
        <v>1490</v>
      </c>
      <c r="D373" s="30" t="s">
        <v>1490</v>
      </c>
      <c r="E373" s="28" t="s">
        <v>131</v>
      </c>
      <c r="F373" s="28" t="s">
        <v>126</v>
      </c>
      <c r="G373" s="28" t="s">
        <v>82</v>
      </c>
      <c r="H373" s="26" t="str">
        <f>IFERROR(IF(VLOOKUP(B373,'R&amp;C_5.15.1'!$B$2:$G$453,1,FALSE)=B373,"",),"NEW")</f>
        <v/>
      </c>
      <c r="I373" s="26" t="str">
        <f>IF(H373="NEW","NEW",IF(VLOOKUP(B373,'R&amp;C_5.15.1'!$B$2:$G$453,2,FALSE)=C373,"","UPDATED"))</f>
        <v/>
      </c>
      <c r="J373" s="26" t="str">
        <f>IF(H373="NEW","NEW",IF(VLOOKUP(B373,'R&amp;C_5.15.1'!$B$2:$G$453,3,FALSE)=D373,"","UPDATED"))</f>
        <v/>
      </c>
      <c r="K373" s="26" t="str">
        <f>IF(H373="NEW","NEW",IF(VLOOKUP(B373,'R&amp;C_5.15.1'!$B$2:$G$453,4,FALSE)=E373,"","UPDATED"))</f>
        <v/>
      </c>
      <c r="L373" s="26" t="str">
        <f>IF(H373="NEW","NEW",IF(VLOOKUP(B373,'R&amp;C_5.15.1'!$B$2:$G$453,5,FALSE)=F373,"","UPDATED"))</f>
        <v/>
      </c>
      <c r="M373" s="26" t="str">
        <f>IF(H373="NEW","NEW",IF(VLOOKUP(B373,'R&amp;C_5.15.1'!$B$2:$G$453,6,FALSE)=G373,"","UPDATED"))</f>
        <v/>
      </c>
      <c r="N373" s="26" t="str">
        <f>IF(CONCATENATE(Table2[[#This Row],[Check 
Code]],Table2[[#This Row],[Check 
Funct.]],Table2[[#This Row],[Check 
Tech.]],Table2[[#This Row],[Check DROOLS]],Table2[[#This Row],[Check Domain]],Table2[[#This Row],[Check 
Tag]])="","",1)</f>
        <v/>
      </c>
    </row>
    <row r="374" spans="1:14" ht="408">
      <c r="A374" s="33" t="s">
        <v>1491</v>
      </c>
      <c r="B374" s="31" t="s">
        <v>1492</v>
      </c>
      <c r="C374" s="32" t="s">
        <v>1493</v>
      </c>
      <c r="D374" s="32" t="s">
        <v>1494</v>
      </c>
      <c r="E374" s="31" t="s">
        <v>131</v>
      </c>
      <c r="F374" s="31" t="s">
        <v>126</v>
      </c>
      <c r="G374" s="31" t="s">
        <v>82</v>
      </c>
      <c r="H374" s="26" t="str">
        <f>IFERROR(IF(VLOOKUP(B374,'R&amp;C_5.15.1'!$B$2:$G$453,1,FALSE)=B374,"",),"NEW")</f>
        <v/>
      </c>
      <c r="I374" s="26" t="str">
        <f>IF(H374="NEW","NEW",IF(VLOOKUP(B374,'R&amp;C_5.15.1'!$B$2:$G$453,2,FALSE)=C374,"","UPDATED"))</f>
        <v/>
      </c>
      <c r="J374" s="26" t="str">
        <f>IF(H374="NEW","NEW",IF(VLOOKUP(B374,'R&amp;C_5.15.1'!$B$2:$G$453,3,FALSE)=D374,"","UPDATED"))</f>
        <v/>
      </c>
      <c r="K374" s="26" t="str">
        <f>IF(H374="NEW","NEW",IF(VLOOKUP(B374,'R&amp;C_5.15.1'!$B$2:$G$453,4,FALSE)=E374,"","UPDATED"))</f>
        <v/>
      </c>
      <c r="L374" s="26" t="str">
        <f>IF(H374="NEW","NEW",IF(VLOOKUP(B374,'R&amp;C_5.15.1'!$B$2:$G$453,5,FALSE)=F374,"","UPDATED"))</f>
        <v/>
      </c>
      <c r="M374" s="26" t="str">
        <f>IF(H374="NEW","NEW",IF(VLOOKUP(B374,'R&amp;C_5.15.1'!$B$2:$G$453,6,FALSE)=G374,"","UPDATED"))</f>
        <v/>
      </c>
      <c r="N374" s="26" t="str">
        <f>IF(CONCATENATE(Table2[[#This Row],[Check 
Code]],Table2[[#This Row],[Check 
Funct.]],Table2[[#This Row],[Check 
Tech.]],Table2[[#This Row],[Check DROOLS]],Table2[[#This Row],[Check Domain]],Table2[[#This Row],[Check 
Tag]])="","",1)</f>
        <v/>
      </c>
    </row>
    <row r="375" spans="1:14" ht="114.75">
      <c r="A375" s="33" t="s">
        <v>1495</v>
      </c>
      <c r="B375" s="28" t="s">
        <v>1496</v>
      </c>
      <c r="C375" s="30" t="s">
        <v>1497</v>
      </c>
      <c r="D375" s="30" t="s">
        <v>1498</v>
      </c>
      <c r="E375" s="28" t="s">
        <v>125</v>
      </c>
      <c r="F375" s="28" t="s">
        <v>126</v>
      </c>
      <c r="G375" s="28" t="s">
        <v>1499</v>
      </c>
      <c r="H375" s="26" t="str">
        <f>IFERROR(IF(VLOOKUP(B375,'R&amp;C_5.15.1'!$B$2:$G$453,1,FALSE)=B375,"",),"NEW")</f>
        <v/>
      </c>
      <c r="I375" s="26" t="str">
        <f>IF(H375="NEW","NEW",IF(VLOOKUP(B375,'R&amp;C_5.15.1'!$B$2:$G$453,2,FALSE)=C375,"","UPDATED"))</f>
        <v/>
      </c>
      <c r="J375" s="26" t="str">
        <f>IF(H375="NEW","NEW",IF(VLOOKUP(B375,'R&amp;C_5.15.1'!$B$2:$G$453,3,FALSE)=D375,"","UPDATED"))</f>
        <v/>
      </c>
      <c r="K375" s="26" t="str">
        <f>IF(H375="NEW","NEW",IF(VLOOKUP(B375,'R&amp;C_5.15.1'!$B$2:$G$453,4,FALSE)=E375,"","UPDATED"))</f>
        <v/>
      </c>
      <c r="L375" s="26" t="str">
        <f>IF(H375="NEW","NEW",IF(VLOOKUP(B375,'R&amp;C_5.15.1'!$B$2:$G$453,5,FALSE)=F375,"","UPDATED"))</f>
        <v/>
      </c>
      <c r="M375" s="26" t="str">
        <f>IF(H375="NEW","NEW",IF(VLOOKUP(B375,'R&amp;C_5.15.1'!$B$2:$G$453,6,FALSE)=G375,"","UPDATED"))</f>
        <v/>
      </c>
      <c r="N375" s="26" t="str">
        <f>IF(CONCATENATE(Table2[[#This Row],[Check 
Code]],Table2[[#This Row],[Check 
Funct.]],Table2[[#This Row],[Check 
Tech.]],Table2[[#This Row],[Check DROOLS]],Table2[[#This Row],[Check Domain]],Table2[[#This Row],[Check 
Tag]])="","",1)</f>
        <v/>
      </c>
    </row>
    <row r="376" spans="1:14" ht="51">
      <c r="A376" s="33" t="s">
        <v>1500</v>
      </c>
      <c r="B376" s="31" t="s">
        <v>1501</v>
      </c>
      <c r="C376" s="32" t="s">
        <v>1502</v>
      </c>
      <c r="D376" s="32" t="s">
        <v>1503</v>
      </c>
      <c r="E376" s="31" t="s">
        <v>131</v>
      </c>
      <c r="F376" s="31" t="s">
        <v>126</v>
      </c>
      <c r="G376" s="31" t="s">
        <v>504</v>
      </c>
      <c r="H376" s="26" t="str">
        <f>IFERROR(IF(VLOOKUP(B376,'R&amp;C_5.15.1'!$B$2:$G$453,1,FALSE)=B376,"",),"NEW")</f>
        <v/>
      </c>
      <c r="I376" s="26" t="str">
        <f>IF(H376="NEW","NEW",IF(VLOOKUP(B376,'R&amp;C_5.15.1'!$B$2:$G$453,2,FALSE)=C376,"","UPDATED"))</f>
        <v/>
      </c>
      <c r="J376" s="26" t="str">
        <f>IF(H376="NEW","NEW",IF(VLOOKUP(B376,'R&amp;C_5.15.1'!$B$2:$G$453,3,FALSE)=D376,"","UPDATED"))</f>
        <v/>
      </c>
      <c r="K376" s="26" t="str">
        <f>IF(H376="NEW","NEW",IF(VLOOKUP(B376,'R&amp;C_5.15.1'!$B$2:$G$453,4,FALSE)=E376,"","UPDATED"))</f>
        <v/>
      </c>
      <c r="L376" s="26" t="str">
        <f>IF(H376="NEW","NEW",IF(VLOOKUP(B376,'R&amp;C_5.15.1'!$B$2:$G$453,5,FALSE)=F376,"","UPDATED"))</f>
        <v/>
      </c>
      <c r="M376" s="26" t="str">
        <f>IF(H376="NEW","NEW",IF(VLOOKUP(B376,'R&amp;C_5.15.1'!$B$2:$G$453,6,FALSE)=G376,"","UPDATED"))</f>
        <v/>
      </c>
      <c r="N376" s="26" t="str">
        <f>IF(CONCATENATE(Table2[[#This Row],[Check 
Code]],Table2[[#This Row],[Check 
Funct.]],Table2[[#This Row],[Check 
Tech.]],Table2[[#This Row],[Check DROOLS]],Table2[[#This Row],[Check Domain]],Table2[[#This Row],[Check 
Tag]])="","",1)</f>
        <v/>
      </c>
    </row>
    <row r="377" spans="1:14" ht="127.5">
      <c r="A377" s="33" t="s">
        <v>1504</v>
      </c>
      <c r="B377" s="28" t="s">
        <v>1505</v>
      </c>
      <c r="C377" s="30" t="s">
        <v>1506</v>
      </c>
      <c r="D377" s="30" t="s">
        <v>1507</v>
      </c>
      <c r="E377" s="28" t="s">
        <v>125</v>
      </c>
      <c r="F377" s="28" t="s">
        <v>126</v>
      </c>
      <c r="G377" s="28" t="s">
        <v>136</v>
      </c>
      <c r="H377" s="26" t="str">
        <f>IFERROR(IF(VLOOKUP(B377,'R&amp;C_5.15.1'!$B$2:$G$453,1,FALSE)=B377,"",),"NEW")</f>
        <v/>
      </c>
      <c r="I377" s="26" t="str">
        <f>IF(H377="NEW","NEW",IF(VLOOKUP(B377,'R&amp;C_5.15.1'!$B$2:$G$453,2,FALSE)=C377,"","UPDATED"))</f>
        <v/>
      </c>
      <c r="J377" s="26" t="str">
        <f>IF(H377="NEW","NEW",IF(VLOOKUP(B377,'R&amp;C_5.15.1'!$B$2:$G$453,3,FALSE)=D377,"","UPDATED"))</f>
        <v/>
      </c>
      <c r="K377" s="26" t="str">
        <f>IF(H377="NEW","NEW",IF(VLOOKUP(B377,'R&amp;C_5.15.1'!$B$2:$G$453,4,FALSE)=E377,"","UPDATED"))</f>
        <v/>
      </c>
      <c r="L377" s="26" t="str">
        <f>IF(H377="NEW","NEW",IF(VLOOKUP(B377,'R&amp;C_5.15.1'!$B$2:$G$453,5,FALSE)=F377,"","UPDATED"))</f>
        <v/>
      </c>
      <c r="M377" s="26" t="str">
        <f>IF(H377="NEW","NEW",IF(VLOOKUP(B377,'R&amp;C_5.15.1'!$B$2:$G$453,6,FALSE)=G377,"","UPDATED"))</f>
        <v/>
      </c>
      <c r="N377" s="26" t="str">
        <f>IF(CONCATENATE(Table2[[#This Row],[Check 
Code]],Table2[[#This Row],[Check 
Funct.]],Table2[[#This Row],[Check 
Tech.]],Table2[[#This Row],[Check DROOLS]],Table2[[#This Row],[Check Domain]],Table2[[#This Row],[Check 
Tag]])="","",1)</f>
        <v/>
      </c>
    </row>
    <row r="378" spans="1:14" ht="38.25">
      <c r="A378" s="33" t="s">
        <v>1508</v>
      </c>
      <c r="B378" s="31" t="s">
        <v>1509</v>
      </c>
      <c r="C378" s="32" t="s">
        <v>1510</v>
      </c>
      <c r="D378" s="32" t="s">
        <v>1511</v>
      </c>
      <c r="E378" s="31" t="s">
        <v>131</v>
      </c>
      <c r="F378" s="31" t="s">
        <v>126</v>
      </c>
      <c r="G378" s="31" t="s">
        <v>136</v>
      </c>
      <c r="H378" s="26" t="str">
        <f>IFERROR(IF(VLOOKUP(B378,'R&amp;C_5.15.1'!$B$2:$G$453,1,FALSE)=B378,"",),"NEW")</f>
        <v/>
      </c>
      <c r="I378" s="26" t="str">
        <f>IF(H378="NEW","NEW",IF(VLOOKUP(B378,'R&amp;C_5.15.1'!$B$2:$G$453,2,FALSE)=C378,"","UPDATED"))</f>
        <v/>
      </c>
      <c r="J378" s="26" t="str">
        <f>IF(H378="NEW","NEW",IF(VLOOKUP(B378,'R&amp;C_5.15.1'!$B$2:$G$453,3,FALSE)=D378,"","UPDATED"))</f>
        <v/>
      </c>
      <c r="K378" s="26" t="str">
        <f>IF(H378="NEW","NEW",IF(VLOOKUP(B378,'R&amp;C_5.15.1'!$B$2:$G$453,4,FALSE)=E378,"","UPDATED"))</f>
        <v/>
      </c>
      <c r="L378" s="26" t="str">
        <f>IF(H378="NEW","NEW",IF(VLOOKUP(B378,'R&amp;C_5.15.1'!$B$2:$G$453,5,FALSE)=F378,"","UPDATED"))</f>
        <v/>
      </c>
      <c r="M378" s="26" t="str">
        <f>IF(H378="NEW","NEW",IF(VLOOKUP(B378,'R&amp;C_5.15.1'!$B$2:$G$453,6,FALSE)=G378,"","UPDATED"))</f>
        <v/>
      </c>
      <c r="N378" s="26" t="str">
        <f>IF(CONCATENATE(Table2[[#This Row],[Check 
Code]],Table2[[#This Row],[Check 
Funct.]],Table2[[#This Row],[Check 
Tech.]],Table2[[#This Row],[Check DROOLS]],Table2[[#This Row],[Check Domain]],Table2[[#This Row],[Check 
Tag]])="","",1)</f>
        <v/>
      </c>
    </row>
    <row r="379" spans="1:14" ht="102">
      <c r="A379" s="33" t="s">
        <v>1512</v>
      </c>
      <c r="B379" s="28" t="s">
        <v>1513</v>
      </c>
      <c r="C379" s="30" t="s">
        <v>1514</v>
      </c>
      <c r="D379" s="30" t="s">
        <v>1515</v>
      </c>
      <c r="E379" s="28" t="s">
        <v>131</v>
      </c>
      <c r="F379" s="28" t="s">
        <v>126</v>
      </c>
      <c r="G379" s="28" t="s">
        <v>82</v>
      </c>
      <c r="H379" s="26" t="str">
        <f>IFERROR(IF(VLOOKUP(B379,'R&amp;C_5.15.1'!$B$2:$G$453,1,FALSE)=B379,"",),"NEW")</f>
        <v/>
      </c>
      <c r="I379" s="26" t="str">
        <f>IF(H379="NEW","NEW",IF(VLOOKUP(B379,'R&amp;C_5.15.1'!$B$2:$G$453,2,FALSE)=C379,"","UPDATED"))</f>
        <v/>
      </c>
      <c r="J379" s="26" t="str">
        <f>IF(H379="NEW","NEW",IF(VLOOKUP(B379,'R&amp;C_5.15.1'!$B$2:$G$453,3,FALSE)=D379,"","UPDATED"))</f>
        <v/>
      </c>
      <c r="K379" s="26" t="str">
        <f>IF(H379="NEW","NEW",IF(VLOOKUP(B379,'R&amp;C_5.15.1'!$B$2:$G$453,4,FALSE)=E379,"","UPDATED"))</f>
        <v/>
      </c>
      <c r="L379" s="26" t="str">
        <f>IF(H379="NEW","NEW",IF(VLOOKUP(B379,'R&amp;C_5.15.1'!$B$2:$G$453,5,FALSE)=F379,"","UPDATED"))</f>
        <v/>
      </c>
      <c r="M379" s="26" t="str">
        <f>IF(H379="NEW","NEW",IF(VLOOKUP(B379,'R&amp;C_5.15.1'!$B$2:$G$453,6,FALSE)=G379,"","UPDATED"))</f>
        <v/>
      </c>
      <c r="N379" s="26" t="str">
        <f>IF(CONCATENATE(Table2[[#This Row],[Check 
Code]],Table2[[#This Row],[Check 
Funct.]],Table2[[#This Row],[Check 
Tech.]],Table2[[#This Row],[Check DROOLS]],Table2[[#This Row],[Check Domain]],Table2[[#This Row],[Check 
Tag]])="","",1)</f>
        <v/>
      </c>
    </row>
    <row r="380" spans="1:14" ht="51">
      <c r="A380" s="33" t="s">
        <v>1516</v>
      </c>
      <c r="B380" s="31" t="s">
        <v>1517</v>
      </c>
      <c r="C380" s="29" t="s">
        <v>1518</v>
      </c>
      <c r="D380" s="32" t="s">
        <v>1519</v>
      </c>
      <c r="E380" s="31" t="s">
        <v>131</v>
      </c>
      <c r="F380" s="31" t="s">
        <v>126</v>
      </c>
      <c r="G380" s="31" t="s">
        <v>82</v>
      </c>
      <c r="H380" s="26" t="str">
        <f>IFERROR(IF(VLOOKUP(B380,'R&amp;C_5.15.1'!$B$2:$G$453,1,FALSE)=B380,"",),"NEW")</f>
        <v/>
      </c>
      <c r="I380" s="26" t="str">
        <f>IF(H380="NEW","NEW",IF(VLOOKUP(B380,'R&amp;C_5.15.1'!$B$2:$G$453,2,FALSE)=C380,"","UPDATED"))</f>
        <v>UPDATED</v>
      </c>
      <c r="J380" s="26" t="str">
        <f>IF(H380="NEW","NEW",IF(VLOOKUP(B380,'R&amp;C_5.15.1'!$B$2:$G$453,3,FALSE)=D380,"","UPDATED"))</f>
        <v/>
      </c>
      <c r="K380" s="26" t="str">
        <f>IF(H380="NEW","NEW",IF(VLOOKUP(B380,'R&amp;C_5.15.1'!$B$2:$G$453,4,FALSE)=E380,"","UPDATED"))</f>
        <v/>
      </c>
      <c r="L380" s="26" t="str">
        <f>IF(H380="NEW","NEW",IF(VLOOKUP(B380,'R&amp;C_5.15.1'!$B$2:$G$453,5,FALSE)=F380,"","UPDATED"))</f>
        <v/>
      </c>
      <c r="M380" s="26" t="str">
        <f>IF(H380="NEW","NEW",IF(VLOOKUP(B380,'R&amp;C_5.15.1'!$B$2:$G$453,6,FALSE)=G380,"","UPDATED"))</f>
        <v/>
      </c>
      <c r="N380" s="26">
        <f>IF(CONCATENATE(Table2[[#This Row],[Check 
Code]],Table2[[#This Row],[Check 
Funct.]],Table2[[#This Row],[Check 
Tech.]],Table2[[#This Row],[Check DROOLS]],Table2[[#This Row],[Check Domain]],Table2[[#This Row],[Check 
Tag]])="","",1)</f>
        <v>1</v>
      </c>
    </row>
    <row r="381" spans="1:14" ht="25.5">
      <c r="A381" s="33" t="s">
        <v>1520</v>
      </c>
      <c r="B381" s="28" t="s">
        <v>1521</v>
      </c>
      <c r="C381" s="30" t="s">
        <v>1522</v>
      </c>
      <c r="D381" s="30" t="s">
        <v>1523</v>
      </c>
      <c r="E381" s="28" t="s">
        <v>131</v>
      </c>
      <c r="F381" s="28" t="s">
        <v>126</v>
      </c>
      <c r="G381" s="28" t="s">
        <v>504</v>
      </c>
      <c r="H381" s="26" t="str">
        <f>IFERROR(IF(VLOOKUP(B381,'R&amp;C_5.15.1'!$B$2:$G$453,1,FALSE)=B381,"",),"NEW")</f>
        <v/>
      </c>
      <c r="I381" s="26" t="str">
        <f>IF(H381="NEW","NEW",IF(VLOOKUP(B381,'R&amp;C_5.15.1'!$B$2:$G$453,2,FALSE)=C381,"","UPDATED"))</f>
        <v/>
      </c>
      <c r="J381" s="26" t="str">
        <f>IF(H381="NEW","NEW",IF(VLOOKUP(B381,'R&amp;C_5.15.1'!$B$2:$G$453,3,FALSE)=D381,"","UPDATED"))</f>
        <v/>
      </c>
      <c r="K381" s="26" t="str">
        <f>IF(H381="NEW","NEW",IF(VLOOKUP(B381,'R&amp;C_5.15.1'!$B$2:$G$453,4,FALSE)=E381,"","UPDATED"))</f>
        <v/>
      </c>
      <c r="L381" s="26" t="str">
        <f>IF(H381="NEW","NEW",IF(VLOOKUP(B381,'R&amp;C_5.15.1'!$B$2:$G$453,5,FALSE)=F381,"","UPDATED"))</f>
        <v/>
      </c>
      <c r="M381" s="26" t="str">
        <f>IF(H381="NEW","NEW",IF(VLOOKUP(B381,'R&amp;C_5.15.1'!$B$2:$G$453,6,FALSE)=G381,"","UPDATED"))</f>
        <v/>
      </c>
      <c r="N381" s="26" t="str">
        <f>IF(CONCATENATE(Table2[[#This Row],[Check 
Code]],Table2[[#This Row],[Check 
Funct.]],Table2[[#This Row],[Check 
Tech.]],Table2[[#This Row],[Check DROOLS]],Table2[[#This Row],[Check Domain]],Table2[[#This Row],[Check 
Tag]])="","",1)</f>
        <v/>
      </c>
    </row>
    <row r="382" spans="1:14" ht="51">
      <c r="A382" s="33" t="s">
        <v>1524</v>
      </c>
      <c r="B382" s="31" t="s">
        <v>1525</v>
      </c>
      <c r="C382" s="32" t="s">
        <v>1526</v>
      </c>
      <c r="D382" s="32" t="s">
        <v>1527</v>
      </c>
      <c r="E382" s="31" t="s">
        <v>125</v>
      </c>
      <c r="F382" s="31" t="s">
        <v>126</v>
      </c>
      <c r="G382" s="31" t="s">
        <v>136</v>
      </c>
      <c r="H382" s="26" t="str">
        <f>IFERROR(IF(VLOOKUP(B382,'R&amp;C_5.15.1'!$B$2:$G$453,1,FALSE)=B382,"",),"NEW")</f>
        <v/>
      </c>
      <c r="I382" s="26" t="str">
        <f>IF(H382="NEW","NEW",IF(VLOOKUP(B382,'R&amp;C_5.15.1'!$B$2:$G$453,2,FALSE)=C382,"","UPDATED"))</f>
        <v/>
      </c>
      <c r="J382" s="26" t="str">
        <f>IF(H382="NEW","NEW",IF(VLOOKUP(B382,'R&amp;C_5.15.1'!$B$2:$G$453,3,FALSE)=D382,"","UPDATED"))</f>
        <v/>
      </c>
      <c r="K382" s="26" t="str">
        <f>IF(H382="NEW","NEW",IF(VLOOKUP(B382,'R&amp;C_5.15.1'!$B$2:$G$453,4,FALSE)=E382,"","UPDATED"))</f>
        <v/>
      </c>
      <c r="L382" s="26" t="str">
        <f>IF(H382="NEW","NEW",IF(VLOOKUP(B382,'R&amp;C_5.15.1'!$B$2:$G$453,5,FALSE)=F382,"","UPDATED"))</f>
        <v/>
      </c>
      <c r="M382" s="26" t="str">
        <f>IF(H382="NEW","NEW",IF(VLOOKUP(B382,'R&amp;C_5.15.1'!$B$2:$G$453,6,FALSE)=G382,"","UPDATED"))</f>
        <v/>
      </c>
      <c r="N382" s="26" t="str">
        <f>IF(CONCATENATE(Table2[[#This Row],[Check 
Code]],Table2[[#This Row],[Check 
Funct.]],Table2[[#This Row],[Check 
Tech.]],Table2[[#This Row],[Check DROOLS]],Table2[[#This Row],[Check Domain]],Table2[[#This Row],[Check 
Tag]])="","",1)</f>
        <v/>
      </c>
    </row>
    <row r="383" spans="1:14" ht="114.75">
      <c r="A383" s="33" t="s">
        <v>1528</v>
      </c>
      <c r="B383" s="28" t="s">
        <v>1529</v>
      </c>
      <c r="C383" s="30" t="s">
        <v>1530</v>
      </c>
      <c r="D383" s="30" t="s">
        <v>1531</v>
      </c>
      <c r="E383" s="28" t="s">
        <v>125</v>
      </c>
      <c r="F383" s="28" t="s">
        <v>126</v>
      </c>
      <c r="G383" s="35" t="e">
        <v>#N/A</v>
      </c>
      <c r="H383" s="26" t="str">
        <f>IFERROR(IF(VLOOKUP(B383,'R&amp;C_5.15.1'!$B$2:$G$453,1,FALSE)=B383,"",),"NEW")</f>
        <v/>
      </c>
      <c r="I383" s="26" t="str">
        <f>IF(H383="NEW","NEW",IF(VLOOKUP(B383,'R&amp;C_5.15.1'!$B$2:$G$453,2,FALSE)=C383,"","UPDATED"))</f>
        <v/>
      </c>
      <c r="J383" s="26" t="str">
        <f>IF(H383="NEW","NEW",IF(VLOOKUP(B383,'R&amp;C_5.15.1'!$B$2:$G$453,3,FALSE)=D383,"","UPDATED"))</f>
        <v/>
      </c>
      <c r="K383" s="26" t="str">
        <f>IF(H383="NEW","NEW",IF(VLOOKUP(B383,'R&amp;C_5.15.1'!$B$2:$G$453,4,FALSE)=E383,"","UPDATED"))</f>
        <v/>
      </c>
      <c r="L383" s="26" t="str">
        <f>IF(H383="NEW","NEW",IF(VLOOKUP(B383,'R&amp;C_5.15.1'!$B$2:$G$453,5,FALSE)=F383,"","UPDATED"))</f>
        <v/>
      </c>
      <c r="M383" s="27" t="s">
        <v>196</v>
      </c>
      <c r="N383" s="26">
        <f>IF(CONCATENATE(Table2[[#This Row],[Check 
Code]],Table2[[#This Row],[Check 
Funct.]],Table2[[#This Row],[Check 
Tech.]],Table2[[#This Row],[Check DROOLS]],Table2[[#This Row],[Check Domain]],Table2[[#This Row],[Check 
Tag]])="","",1)</f>
        <v>1</v>
      </c>
    </row>
    <row r="384" spans="1:14" ht="102">
      <c r="A384" s="33" t="s">
        <v>1532</v>
      </c>
      <c r="B384" s="31" t="s">
        <v>1533</v>
      </c>
      <c r="C384" s="32" t="s">
        <v>1534</v>
      </c>
      <c r="D384" s="32" t="s">
        <v>1535</v>
      </c>
      <c r="E384" s="31" t="s">
        <v>125</v>
      </c>
      <c r="F384" s="31" t="s">
        <v>126</v>
      </c>
      <c r="G384" s="34" t="e">
        <v>#N/A</v>
      </c>
      <c r="H384" s="26" t="str">
        <f>IFERROR(IF(VLOOKUP(B384,'R&amp;C_5.15.1'!$B$2:$G$453,1,FALSE)=B384,"",),"NEW")</f>
        <v/>
      </c>
      <c r="I384" s="26" t="str">
        <f>IF(H384="NEW","NEW",IF(VLOOKUP(B384,'R&amp;C_5.15.1'!$B$2:$G$453,2,FALSE)=C384,"","UPDATED"))</f>
        <v/>
      </c>
      <c r="J384" s="26" t="str">
        <f>IF(H384="NEW","NEW",IF(VLOOKUP(B384,'R&amp;C_5.15.1'!$B$2:$G$453,3,FALSE)=D384,"","UPDATED"))</f>
        <v/>
      </c>
      <c r="K384" s="26" t="str">
        <f>IF(H384="NEW","NEW",IF(VLOOKUP(B384,'R&amp;C_5.15.1'!$B$2:$G$453,4,FALSE)=E384,"","UPDATED"))</f>
        <v/>
      </c>
      <c r="L384" s="26" t="str">
        <f>IF(H384="NEW","NEW",IF(VLOOKUP(B384,'R&amp;C_5.15.1'!$B$2:$G$453,5,FALSE)=F384,"","UPDATED"))</f>
        <v/>
      </c>
      <c r="M384" s="27" t="s">
        <v>196</v>
      </c>
      <c r="N384" s="26">
        <f>IF(CONCATENATE(Table2[[#This Row],[Check 
Code]],Table2[[#This Row],[Check 
Funct.]],Table2[[#This Row],[Check 
Tech.]],Table2[[#This Row],[Check DROOLS]],Table2[[#This Row],[Check Domain]],Table2[[#This Row],[Check 
Tag]])="","",1)</f>
        <v>1</v>
      </c>
    </row>
    <row r="385" spans="1:14" ht="267.75">
      <c r="A385" s="33" t="s">
        <v>1536</v>
      </c>
      <c r="B385" s="28" t="s">
        <v>1537</v>
      </c>
      <c r="C385" s="30" t="s">
        <v>1538</v>
      </c>
      <c r="D385" s="30" t="s">
        <v>1539</v>
      </c>
      <c r="E385" s="28" t="s">
        <v>131</v>
      </c>
      <c r="F385" s="28" t="s">
        <v>126</v>
      </c>
      <c r="G385" s="28" t="s">
        <v>82</v>
      </c>
      <c r="H385" s="26" t="str">
        <f>IFERROR(IF(VLOOKUP(B385,'R&amp;C_5.15.1'!$B$2:$G$453,1,FALSE)=B385,"",),"NEW")</f>
        <v/>
      </c>
      <c r="I385" s="26" t="str">
        <f>IF(H385="NEW","NEW",IF(VLOOKUP(B385,'R&amp;C_5.15.1'!$B$2:$G$453,2,FALSE)=C385,"","UPDATED"))</f>
        <v/>
      </c>
      <c r="J385" s="26" t="str">
        <f>IF(H385="NEW","NEW",IF(VLOOKUP(B385,'R&amp;C_5.15.1'!$B$2:$G$453,3,FALSE)=D385,"","UPDATED"))</f>
        <v/>
      </c>
      <c r="K385" s="26" t="str">
        <f>IF(H385="NEW","NEW",IF(VLOOKUP(B385,'R&amp;C_5.15.1'!$B$2:$G$453,4,FALSE)=E385,"","UPDATED"))</f>
        <v/>
      </c>
      <c r="L385" s="26" t="str">
        <f>IF(H385="NEW","NEW",IF(VLOOKUP(B385,'R&amp;C_5.15.1'!$B$2:$G$453,5,FALSE)=F385,"","UPDATED"))</f>
        <v/>
      </c>
      <c r="M385" s="26" t="str">
        <f>IF(H385="NEW","NEW",IF(VLOOKUP(B385,'R&amp;C_5.15.1'!$B$2:$G$453,6,FALSE)=G385,"","UPDATED"))</f>
        <v/>
      </c>
      <c r="N385" s="26" t="str">
        <f>IF(CONCATENATE(Table2[[#This Row],[Check 
Code]],Table2[[#This Row],[Check 
Funct.]],Table2[[#This Row],[Check 
Tech.]],Table2[[#This Row],[Check DROOLS]],Table2[[#This Row],[Check Domain]],Table2[[#This Row],[Check 
Tag]])="","",1)</f>
        <v/>
      </c>
    </row>
    <row r="386" spans="1:14" ht="102">
      <c r="A386" s="33" t="s">
        <v>1540</v>
      </c>
      <c r="B386" s="31" t="s">
        <v>1541</v>
      </c>
      <c r="C386" s="32" t="s">
        <v>1542</v>
      </c>
      <c r="D386" s="32" t="s">
        <v>1543</v>
      </c>
      <c r="E386" s="31" t="s">
        <v>131</v>
      </c>
      <c r="F386" s="31" t="s">
        <v>126</v>
      </c>
      <c r="G386" s="31" t="s">
        <v>82</v>
      </c>
      <c r="H386" s="26" t="str">
        <f>IFERROR(IF(VLOOKUP(B386,'R&amp;C_5.15.1'!$B$2:$G$453,1,FALSE)=B386,"",),"NEW")</f>
        <v/>
      </c>
      <c r="I386" s="26" t="str">
        <f>IF(H386="NEW","NEW",IF(VLOOKUP(B386,'R&amp;C_5.15.1'!$B$2:$G$453,2,FALSE)=C386,"","UPDATED"))</f>
        <v/>
      </c>
      <c r="J386" s="26" t="str">
        <f>IF(H386="NEW","NEW",IF(VLOOKUP(B386,'R&amp;C_5.15.1'!$B$2:$G$453,3,FALSE)=D386,"","UPDATED"))</f>
        <v/>
      </c>
      <c r="K386" s="26" t="str">
        <f>IF(H386="NEW","NEW",IF(VLOOKUP(B386,'R&amp;C_5.15.1'!$B$2:$G$453,4,FALSE)=E386,"","UPDATED"))</f>
        <v/>
      </c>
      <c r="L386" s="26" t="str">
        <f>IF(H386="NEW","NEW",IF(VLOOKUP(B386,'R&amp;C_5.15.1'!$B$2:$G$453,5,FALSE)=F386,"","UPDATED"))</f>
        <v/>
      </c>
      <c r="M386" s="26" t="str">
        <f>IF(H386="NEW","NEW",IF(VLOOKUP(B386,'R&amp;C_5.15.1'!$B$2:$G$453,6,FALSE)=G386,"","UPDATED"))</f>
        <v/>
      </c>
      <c r="N386" s="26" t="str">
        <f>IF(CONCATENATE(Table2[[#This Row],[Check 
Code]],Table2[[#This Row],[Check 
Funct.]],Table2[[#This Row],[Check 
Tech.]],Table2[[#This Row],[Check DROOLS]],Table2[[#This Row],[Check Domain]],Table2[[#This Row],[Check 
Tag]])="","",1)</f>
        <v/>
      </c>
    </row>
    <row r="387" spans="1:14" ht="38.25">
      <c r="A387" s="33" t="s">
        <v>1544</v>
      </c>
      <c r="B387" s="28" t="s">
        <v>1545</v>
      </c>
      <c r="C387" s="30" t="s">
        <v>1546</v>
      </c>
      <c r="D387" s="30" t="s">
        <v>1547</v>
      </c>
      <c r="E387" s="28" t="s">
        <v>131</v>
      </c>
      <c r="F387" s="28" t="s">
        <v>126</v>
      </c>
      <c r="G387" s="28" t="s">
        <v>136</v>
      </c>
      <c r="H387" s="26" t="str">
        <f>IFERROR(IF(VLOOKUP(B387,'R&amp;C_5.15.1'!$B$2:$G$453,1,FALSE)=B387,"",),"NEW")</f>
        <v/>
      </c>
      <c r="I387" s="26" t="str">
        <f>IF(H387="NEW","NEW",IF(VLOOKUP(B387,'R&amp;C_5.15.1'!$B$2:$G$453,2,FALSE)=C387,"","UPDATED"))</f>
        <v/>
      </c>
      <c r="J387" s="26" t="str">
        <f>IF(H387="NEW","NEW",IF(VLOOKUP(B387,'R&amp;C_5.15.1'!$B$2:$G$453,3,FALSE)=D387,"","UPDATED"))</f>
        <v/>
      </c>
      <c r="K387" s="26" t="str">
        <f>IF(H387="NEW","NEW",IF(VLOOKUP(B387,'R&amp;C_5.15.1'!$B$2:$G$453,4,FALSE)=E387,"","UPDATED"))</f>
        <v/>
      </c>
      <c r="L387" s="26" t="str">
        <f>IF(H387="NEW","NEW",IF(VLOOKUP(B387,'R&amp;C_5.15.1'!$B$2:$G$453,5,FALSE)=F387,"","UPDATED"))</f>
        <v/>
      </c>
      <c r="M387" s="26" t="str">
        <f>IF(H387="NEW","NEW",IF(VLOOKUP(B387,'R&amp;C_5.15.1'!$B$2:$G$453,6,FALSE)=G387,"","UPDATED"))</f>
        <v/>
      </c>
      <c r="N387" s="26" t="str">
        <f>IF(CONCATENATE(Table2[[#This Row],[Check 
Code]],Table2[[#This Row],[Check 
Funct.]],Table2[[#This Row],[Check 
Tech.]],Table2[[#This Row],[Check DROOLS]],Table2[[#This Row],[Check Domain]],Table2[[#This Row],[Check 
Tag]])="","",1)</f>
        <v/>
      </c>
    </row>
    <row r="388" spans="1:14" ht="38.25">
      <c r="A388" s="33" t="s">
        <v>1548</v>
      </c>
      <c r="B388" s="31" t="s">
        <v>1549</v>
      </c>
      <c r="C388" s="32" t="s">
        <v>1550</v>
      </c>
      <c r="D388" s="32" t="s">
        <v>1550</v>
      </c>
      <c r="E388" s="31" t="s">
        <v>131</v>
      </c>
      <c r="F388" s="31" t="s">
        <v>126</v>
      </c>
      <c r="G388" s="31" t="s">
        <v>136</v>
      </c>
      <c r="H388" s="26" t="str">
        <f>IFERROR(IF(VLOOKUP(B388,'R&amp;C_5.15.1'!$B$2:$G$453,1,FALSE)=B388,"",),"NEW")</f>
        <v/>
      </c>
      <c r="I388" s="26" t="str">
        <f>IF(H388="NEW","NEW",IF(VLOOKUP(B388,'R&amp;C_5.15.1'!$B$2:$G$453,2,FALSE)=C388,"","UPDATED"))</f>
        <v/>
      </c>
      <c r="J388" s="26" t="str">
        <f>IF(H388="NEW","NEW",IF(VLOOKUP(B388,'R&amp;C_5.15.1'!$B$2:$G$453,3,FALSE)=D388,"","UPDATED"))</f>
        <v/>
      </c>
      <c r="K388" s="26" t="str">
        <f>IF(H388="NEW","NEW",IF(VLOOKUP(B388,'R&amp;C_5.15.1'!$B$2:$G$453,4,FALSE)=E388,"","UPDATED"))</f>
        <v/>
      </c>
      <c r="L388" s="26" t="str">
        <f>IF(H388="NEW","NEW",IF(VLOOKUP(B388,'R&amp;C_5.15.1'!$B$2:$G$453,5,FALSE)=F388,"","UPDATED"))</f>
        <v/>
      </c>
      <c r="M388" s="26" t="str">
        <f>IF(H388="NEW","NEW",IF(VLOOKUP(B388,'R&amp;C_5.15.1'!$B$2:$G$453,6,FALSE)=G388,"","UPDATED"))</f>
        <v/>
      </c>
      <c r="N388" s="26" t="str">
        <f>IF(CONCATENATE(Table2[[#This Row],[Check 
Code]],Table2[[#This Row],[Check 
Funct.]],Table2[[#This Row],[Check 
Tech.]],Table2[[#This Row],[Check DROOLS]],Table2[[#This Row],[Check Domain]],Table2[[#This Row],[Check 
Tag]])="","",1)</f>
        <v/>
      </c>
    </row>
    <row r="389" spans="1:14" ht="25.5">
      <c r="A389" s="33" t="s">
        <v>1551</v>
      </c>
      <c r="B389" s="28" t="s">
        <v>1552</v>
      </c>
      <c r="C389" s="30" t="s">
        <v>1553</v>
      </c>
      <c r="D389" s="30" t="s">
        <v>1553</v>
      </c>
      <c r="E389" s="28" t="s">
        <v>131</v>
      </c>
      <c r="F389" s="28" t="s">
        <v>126</v>
      </c>
      <c r="G389" s="28" t="s">
        <v>387</v>
      </c>
      <c r="H389" s="26" t="str">
        <f>IFERROR(IF(VLOOKUP(B389,'R&amp;C_5.15.1'!$B$2:$G$453,1,FALSE)=B389,"",),"NEW")</f>
        <v/>
      </c>
      <c r="I389" s="26" t="str">
        <f>IF(H389="NEW","NEW",IF(VLOOKUP(B389,'R&amp;C_5.15.1'!$B$2:$G$453,2,FALSE)=C389,"","UPDATED"))</f>
        <v/>
      </c>
      <c r="J389" s="26" t="str">
        <f>IF(H389="NEW","NEW",IF(VLOOKUP(B389,'R&amp;C_5.15.1'!$B$2:$G$453,3,FALSE)=D389,"","UPDATED"))</f>
        <v/>
      </c>
      <c r="K389" s="26" t="str">
        <f>IF(H389="NEW","NEW",IF(VLOOKUP(B389,'R&amp;C_5.15.1'!$B$2:$G$453,4,FALSE)=E389,"","UPDATED"))</f>
        <v/>
      </c>
      <c r="L389" s="26" t="str">
        <f>IF(H389="NEW","NEW",IF(VLOOKUP(B389,'R&amp;C_5.15.1'!$B$2:$G$453,5,FALSE)=F389,"","UPDATED"))</f>
        <v/>
      </c>
      <c r="M389" s="26" t="str">
        <f>IF(H389="NEW","NEW",IF(VLOOKUP(B389,'R&amp;C_5.15.1'!$B$2:$G$453,6,FALSE)=G389,"","UPDATED"))</f>
        <v/>
      </c>
      <c r="N389" s="26" t="str">
        <f>IF(CONCATENATE(Table2[[#This Row],[Check 
Code]],Table2[[#This Row],[Check 
Funct.]],Table2[[#This Row],[Check 
Tech.]],Table2[[#This Row],[Check DROOLS]],Table2[[#This Row],[Check Domain]],Table2[[#This Row],[Check 
Tag]])="","",1)</f>
        <v/>
      </c>
    </row>
    <row r="390" spans="1:14" ht="76.5">
      <c r="A390" s="33" t="s">
        <v>1554</v>
      </c>
      <c r="B390" s="31" t="s">
        <v>1555</v>
      </c>
      <c r="C390" s="32" t="s">
        <v>1556</v>
      </c>
      <c r="D390" s="32" t="s">
        <v>1557</v>
      </c>
      <c r="E390" s="31" t="s">
        <v>131</v>
      </c>
      <c r="F390" s="31" t="s">
        <v>126</v>
      </c>
      <c r="G390" s="31" t="s">
        <v>1558</v>
      </c>
      <c r="H390" s="26" t="str">
        <f>IFERROR(IF(VLOOKUP(B390,'R&amp;C_5.15.1'!$B$2:$G$453,1,FALSE)=B390,"",),"NEW")</f>
        <v/>
      </c>
      <c r="I390" s="26" t="str">
        <f>IF(H390="NEW","NEW",IF(VLOOKUP(B390,'R&amp;C_5.15.1'!$B$2:$G$453,2,FALSE)=C390,"","UPDATED"))</f>
        <v/>
      </c>
      <c r="J390" s="26" t="str">
        <f>IF(H390="NEW","NEW",IF(VLOOKUP(B390,'R&amp;C_5.15.1'!$B$2:$G$453,3,FALSE)=D390,"","UPDATED"))</f>
        <v/>
      </c>
      <c r="K390" s="26" t="str">
        <f>IF(H390="NEW","NEW",IF(VLOOKUP(B390,'R&amp;C_5.15.1'!$B$2:$G$453,4,FALSE)=E390,"","UPDATED"))</f>
        <v/>
      </c>
      <c r="L390" s="26" t="str">
        <f>IF(H390="NEW","NEW",IF(VLOOKUP(B390,'R&amp;C_5.15.1'!$B$2:$G$453,5,FALSE)=F390,"","UPDATED"))</f>
        <v/>
      </c>
      <c r="M390" s="26" t="str">
        <f>IF(H390="NEW","NEW",IF(VLOOKUP(B390,'R&amp;C_5.15.1'!$B$2:$G$453,6,FALSE)=G390,"","UPDATED"))</f>
        <v/>
      </c>
      <c r="N390" s="26" t="str">
        <f>IF(CONCATENATE(Table2[[#This Row],[Check 
Code]],Table2[[#This Row],[Check 
Funct.]],Table2[[#This Row],[Check 
Tech.]],Table2[[#This Row],[Check DROOLS]],Table2[[#This Row],[Check Domain]],Table2[[#This Row],[Check 
Tag]])="","",1)</f>
        <v/>
      </c>
    </row>
    <row r="391" spans="1:14" ht="51">
      <c r="A391" s="33" t="s">
        <v>1559</v>
      </c>
      <c r="B391" s="28" t="s">
        <v>1560</v>
      </c>
      <c r="C391" s="30" t="s">
        <v>1561</v>
      </c>
      <c r="D391" s="30" t="s">
        <v>1562</v>
      </c>
      <c r="E391" s="28" t="s">
        <v>131</v>
      </c>
      <c r="F391" s="28" t="s">
        <v>126</v>
      </c>
      <c r="G391" s="28" t="s">
        <v>1062</v>
      </c>
      <c r="H391" s="26" t="str">
        <f>IFERROR(IF(VLOOKUP(B391,'R&amp;C_5.15.1'!$B$2:$G$453,1,FALSE)=B391,"",),"NEW")</f>
        <v/>
      </c>
      <c r="I391" s="26" t="str">
        <f>IF(H391="NEW","NEW",IF(VLOOKUP(B391,'R&amp;C_5.15.1'!$B$2:$G$453,2,FALSE)=C391,"","UPDATED"))</f>
        <v/>
      </c>
      <c r="J391" s="26" t="str">
        <f>IF(H391="NEW","NEW",IF(VLOOKUP(B391,'R&amp;C_5.15.1'!$B$2:$G$453,3,FALSE)=D391,"","UPDATED"))</f>
        <v/>
      </c>
      <c r="K391" s="26" t="str">
        <f>IF(H391="NEW","NEW",IF(VLOOKUP(B391,'R&amp;C_5.15.1'!$B$2:$G$453,4,FALSE)=E391,"","UPDATED"))</f>
        <v/>
      </c>
      <c r="L391" s="26" t="str">
        <f>IF(H391="NEW","NEW",IF(VLOOKUP(B391,'R&amp;C_5.15.1'!$B$2:$G$453,5,FALSE)=F391,"","UPDATED"))</f>
        <v/>
      </c>
      <c r="M391" s="26" t="str">
        <f>IF(H391="NEW","NEW",IF(VLOOKUP(B391,'R&amp;C_5.15.1'!$B$2:$G$453,6,FALSE)=G391,"","UPDATED"))</f>
        <v/>
      </c>
      <c r="N391" s="26" t="str">
        <f>IF(CONCATENATE(Table2[[#This Row],[Check 
Code]],Table2[[#This Row],[Check 
Funct.]],Table2[[#This Row],[Check 
Tech.]],Table2[[#This Row],[Check DROOLS]],Table2[[#This Row],[Check Domain]],Table2[[#This Row],[Check 
Tag]])="","",1)</f>
        <v/>
      </c>
    </row>
    <row r="392" spans="1:14" ht="25.5">
      <c r="A392" s="33" t="s">
        <v>1563</v>
      </c>
      <c r="B392" s="31" t="s">
        <v>1564</v>
      </c>
      <c r="C392" s="32" t="s">
        <v>1565</v>
      </c>
      <c r="D392" s="32" t="s">
        <v>1566</v>
      </c>
      <c r="E392" s="31" t="s">
        <v>125</v>
      </c>
      <c r="F392" s="31" t="s">
        <v>126</v>
      </c>
      <c r="G392" s="31" t="s">
        <v>1567</v>
      </c>
      <c r="H392" s="26" t="str">
        <f>IFERROR(IF(VLOOKUP(B392,'R&amp;C_5.15.1'!$B$2:$G$453,1,FALSE)=B392,"",),"NEW")</f>
        <v/>
      </c>
      <c r="I392" s="26" t="str">
        <f>IF(H392="NEW","NEW",IF(VLOOKUP(B392,'R&amp;C_5.15.1'!$B$2:$G$453,2,FALSE)=C392,"","UPDATED"))</f>
        <v/>
      </c>
      <c r="J392" s="26" t="str">
        <f>IF(H392="NEW","NEW",IF(VLOOKUP(B392,'R&amp;C_5.15.1'!$B$2:$G$453,3,FALSE)=D392,"","UPDATED"))</f>
        <v/>
      </c>
      <c r="K392" s="26" t="str">
        <f>IF(H392="NEW","NEW",IF(VLOOKUP(B392,'R&amp;C_5.15.1'!$B$2:$G$453,4,FALSE)=E392,"","UPDATED"))</f>
        <v/>
      </c>
      <c r="L392" s="26" t="str">
        <f>IF(H392="NEW","NEW",IF(VLOOKUP(B392,'R&amp;C_5.15.1'!$B$2:$G$453,5,FALSE)=F392,"","UPDATED"))</f>
        <v/>
      </c>
      <c r="M392" s="26" t="str">
        <f>IF(H392="NEW","NEW",IF(VLOOKUP(B392,'R&amp;C_5.15.1'!$B$2:$G$453,6,FALSE)=G392,"","UPDATED"))</f>
        <v/>
      </c>
      <c r="N392" s="26" t="str">
        <f>IF(CONCATENATE(Table2[[#This Row],[Check 
Code]],Table2[[#This Row],[Check 
Funct.]],Table2[[#This Row],[Check 
Tech.]],Table2[[#This Row],[Check DROOLS]],Table2[[#This Row],[Check Domain]],Table2[[#This Row],[Check 
Tag]])="","",1)</f>
        <v/>
      </c>
    </row>
    <row r="393" spans="1:14" ht="63.75">
      <c r="A393" s="33" t="s">
        <v>1568</v>
      </c>
      <c r="B393" s="28" t="s">
        <v>1569</v>
      </c>
      <c r="C393" s="30" t="s">
        <v>1570</v>
      </c>
      <c r="D393" s="30" t="s">
        <v>1571</v>
      </c>
      <c r="E393" s="28" t="s">
        <v>131</v>
      </c>
      <c r="F393" s="28" t="s">
        <v>126</v>
      </c>
      <c r="G393" s="28" t="s">
        <v>1572</v>
      </c>
      <c r="H393" s="26" t="str">
        <f>IFERROR(IF(VLOOKUP(B393,'R&amp;C_5.15.1'!$B$2:$G$453,1,FALSE)=B393,"",),"NEW")</f>
        <v/>
      </c>
      <c r="I393" s="26" t="str">
        <f>IF(H393="NEW","NEW",IF(VLOOKUP(B393,'R&amp;C_5.15.1'!$B$2:$G$453,2,FALSE)=C393,"","UPDATED"))</f>
        <v/>
      </c>
      <c r="J393" s="26" t="str">
        <f>IF(H393="NEW","NEW",IF(VLOOKUP(B393,'R&amp;C_5.15.1'!$B$2:$G$453,3,FALSE)=D393,"","UPDATED"))</f>
        <v/>
      </c>
      <c r="K393" s="26" t="str">
        <f>IF(H393="NEW","NEW",IF(VLOOKUP(B393,'R&amp;C_5.15.1'!$B$2:$G$453,4,FALSE)=E393,"","UPDATED"))</f>
        <v/>
      </c>
      <c r="L393" s="26" t="str">
        <f>IF(H393="NEW","NEW",IF(VLOOKUP(B393,'R&amp;C_5.15.1'!$B$2:$G$453,5,FALSE)=F393,"","UPDATED"))</f>
        <v/>
      </c>
      <c r="M393" s="26" t="str">
        <f>IF(H393="NEW","NEW",IF(VLOOKUP(B393,'R&amp;C_5.15.1'!$B$2:$G$453,6,FALSE)=G393,"","UPDATED"))</f>
        <v/>
      </c>
      <c r="N393" s="26" t="str">
        <f>IF(CONCATENATE(Table2[[#This Row],[Check 
Code]],Table2[[#This Row],[Check 
Funct.]],Table2[[#This Row],[Check 
Tech.]],Table2[[#This Row],[Check DROOLS]],Table2[[#This Row],[Check Domain]],Table2[[#This Row],[Check 
Tag]])="","",1)</f>
        <v/>
      </c>
    </row>
    <row r="394" spans="1:14" ht="76.5">
      <c r="A394" s="33" t="s">
        <v>1573</v>
      </c>
      <c r="B394" s="31" t="s">
        <v>1574</v>
      </c>
      <c r="C394" s="32" t="s">
        <v>1575</v>
      </c>
      <c r="D394" s="32" t="s">
        <v>1576</v>
      </c>
      <c r="E394" s="31" t="s">
        <v>125</v>
      </c>
      <c r="F394" s="31" t="s">
        <v>126</v>
      </c>
      <c r="G394" s="31" t="s">
        <v>1572</v>
      </c>
      <c r="H394" s="26" t="str">
        <f>IFERROR(IF(VLOOKUP(B394,'R&amp;C_5.15.1'!$B$2:$G$453,1,FALSE)=B394,"",),"NEW")</f>
        <v/>
      </c>
      <c r="I394" s="26" t="str">
        <f>IF(H394="NEW","NEW",IF(VLOOKUP(B394,'R&amp;C_5.15.1'!$B$2:$G$453,2,FALSE)=C394,"","UPDATED"))</f>
        <v/>
      </c>
      <c r="J394" s="26" t="str">
        <f>IF(H394="NEW","NEW",IF(VLOOKUP(B394,'R&amp;C_5.15.1'!$B$2:$G$453,3,FALSE)=D394,"","UPDATED"))</f>
        <v/>
      </c>
      <c r="K394" s="26" t="str">
        <f>IF(H394="NEW","NEW",IF(VLOOKUP(B394,'R&amp;C_5.15.1'!$B$2:$G$453,4,FALSE)=E394,"","UPDATED"))</f>
        <v/>
      </c>
      <c r="L394" s="26" t="str">
        <f>IF(H394="NEW","NEW",IF(VLOOKUP(B394,'R&amp;C_5.15.1'!$B$2:$G$453,5,FALSE)=F394,"","UPDATED"))</f>
        <v/>
      </c>
      <c r="M394" s="26" t="str">
        <f>IF(H394="NEW","NEW",IF(VLOOKUP(B394,'R&amp;C_5.15.1'!$B$2:$G$453,6,FALSE)=G394,"","UPDATED"))</f>
        <v/>
      </c>
      <c r="N394" s="26" t="str">
        <f>IF(CONCATENATE(Table2[[#This Row],[Check 
Code]],Table2[[#This Row],[Check 
Funct.]],Table2[[#This Row],[Check 
Tech.]],Table2[[#This Row],[Check DROOLS]],Table2[[#This Row],[Check Domain]],Table2[[#This Row],[Check 
Tag]])="","",1)</f>
        <v/>
      </c>
    </row>
    <row r="395" spans="1:14" ht="178.5">
      <c r="A395" s="33" t="s">
        <v>1577</v>
      </c>
      <c r="B395" s="28" t="s">
        <v>1578</v>
      </c>
      <c r="C395" s="30" t="s">
        <v>1579</v>
      </c>
      <c r="D395" s="30" t="s">
        <v>1580</v>
      </c>
      <c r="E395" s="28" t="s">
        <v>131</v>
      </c>
      <c r="F395" s="28" t="s">
        <v>126</v>
      </c>
      <c r="G395" s="28" t="s">
        <v>174</v>
      </c>
      <c r="H395" s="26" t="str">
        <f>IFERROR(IF(VLOOKUP(B395,'R&amp;C_5.15.1'!$B$2:$G$453,1,FALSE)=B395,"",),"NEW")</f>
        <v/>
      </c>
      <c r="I395" s="26" t="str">
        <f>IF(H395="NEW","NEW",IF(VLOOKUP(B395,'R&amp;C_5.15.1'!$B$2:$G$453,2,FALSE)=C395,"","UPDATED"))</f>
        <v/>
      </c>
      <c r="J395" s="26" t="str">
        <f>IF(H395="NEW","NEW",IF(VLOOKUP(B395,'R&amp;C_5.15.1'!$B$2:$G$453,3,FALSE)=D395,"","UPDATED"))</f>
        <v/>
      </c>
      <c r="K395" s="26" t="str">
        <f>IF(H395="NEW","NEW",IF(VLOOKUP(B395,'R&amp;C_5.15.1'!$B$2:$G$453,4,FALSE)=E395,"","UPDATED"))</f>
        <v/>
      </c>
      <c r="L395" s="26" t="str">
        <f>IF(H395="NEW","NEW",IF(VLOOKUP(B395,'R&amp;C_5.15.1'!$B$2:$G$453,5,FALSE)=F395,"","UPDATED"))</f>
        <v/>
      </c>
      <c r="M395" s="26" t="str">
        <f>IF(H395="NEW","NEW",IF(VLOOKUP(B395,'R&amp;C_5.15.1'!$B$2:$G$453,6,FALSE)=G395,"","UPDATED"))</f>
        <v/>
      </c>
      <c r="N395" s="26" t="str">
        <f>IF(CONCATENATE(Table2[[#This Row],[Check 
Code]],Table2[[#This Row],[Check 
Funct.]],Table2[[#This Row],[Check 
Tech.]],Table2[[#This Row],[Check DROOLS]],Table2[[#This Row],[Check Domain]],Table2[[#This Row],[Check 
Tag]])="","",1)</f>
        <v/>
      </c>
    </row>
    <row r="396" spans="1:14" ht="127.5">
      <c r="A396" s="33" t="s">
        <v>1581</v>
      </c>
      <c r="B396" s="31" t="s">
        <v>1582</v>
      </c>
      <c r="C396" s="32" t="s">
        <v>1583</v>
      </c>
      <c r="D396" s="32" t="s">
        <v>1584</v>
      </c>
      <c r="E396" s="31" t="s">
        <v>131</v>
      </c>
      <c r="F396" s="31" t="s">
        <v>126</v>
      </c>
      <c r="G396" s="31" t="s">
        <v>1585</v>
      </c>
      <c r="H396" s="26" t="str">
        <f>IFERROR(IF(VLOOKUP(B396,'R&amp;C_5.15.1'!$B$2:$G$453,1,FALSE)=B396,"",),"NEW")</f>
        <v/>
      </c>
      <c r="I396" s="26" t="str">
        <f>IF(H396="NEW","NEW",IF(VLOOKUP(B396,'R&amp;C_5.15.1'!$B$2:$G$453,2,FALSE)=C396,"","UPDATED"))</f>
        <v/>
      </c>
      <c r="J396" s="26" t="str">
        <f>IF(H396="NEW","NEW",IF(VLOOKUP(B396,'R&amp;C_5.15.1'!$B$2:$G$453,3,FALSE)=D396,"","UPDATED"))</f>
        <v/>
      </c>
      <c r="K396" s="26" t="str">
        <f>IF(H396="NEW","NEW",IF(VLOOKUP(B396,'R&amp;C_5.15.1'!$B$2:$G$453,4,FALSE)=E396,"","UPDATED"))</f>
        <v/>
      </c>
      <c r="L396" s="26" t="str">
        <f>IF(H396="NEW","NEW",IF(VLOOKUP(B396,'R&amp;C_5.15.1'!$B$2:$G$453,5,FALSE)=F396,"","UPDATED"))</f>
        <v/>
      </c>
      <c r="M396" s="26" t="str">
        <f>IF(H396="NEW","NEW",IF(VLOOKUP(B396,'R&amp;C_5.15.1'!$B$2:$G$453,6,FALSE)=G396,"","UPDATED"))</f>
        <v/>
      </c>
      <c r="N396" s="26" t="str">
        <f>IF(CONCATENATE(Table2[[#This Row],[Check 
Code]],Table2[[#This Row],[Check 
Funct.]],Table2[[#This Row],[Check 
Tech.]],Table2[[#This Row],[Check DROOLS]],Table2[[#This Row],[Check Domain]],Table2[[#This Row],[Check 
Tag]])="","",1)</f>
        <v/>
      </c>
    </row>
    <row r="397" spans="1:14" ht="63.75">
      <c r="A397" s="33" t="s">
        <v>1586</v>
      </c>
      <c r="B397" s="28" t="s">
        <v>1587</v>
      </c>
      <c r="C397" s="30" t="s">
        <v>1588</v>
      </c>
      <c r="D397" s="30" t="s">
        <v>1589</v>
      </c>
      <c r="E397" s="28" t="s">
        <v>131</v>
      </c>
      <c r="F397" s="28" t="s">
        <v>126</v>
      </c>
      <c r="G397" s="28" t="s">
        <v>82</v>
      </c>
      <c r="H397" s="26" t="str">
        <f>IFERROR(IF(VLOOKUP(B397,'R&amp;C_5.15.1'!$B$2:$G$453,1,FALSE)=B397,"",),"NEW")</f>
        <v/>
      </c>
      <c r="I397" s="26" t="str">
        <f>IF(H397="NEW","NEW",IF(VLOOKUP(B397,'R&amp;C_5.15.1'!$B$2:$G$453,2,FALSE)=C397,"","UPDATED"))</f>
        <v/>
      </c>
      <c r="J397" s="26" t="str">
        <f>IF(H397="NEW","NEW",IF(VLOOKUP(B397,'R&amp;C_5.15.1'!$B$2:$G$453,3,FALSE)=D397,"","UPDATED"))</f>
        <v/>
      </c>
      <c r="K397" s="26" t="str">
        <f>IF(H397="NEW","NEW",IF(VLOOKUP(B397,'R&amp;C_5.15.1'!$B$2:$G$453,4,FALSE)=E397,"","UPDATED"))</f>
        <v/>
      </c>
      <c r="L397" s="26" t="str">
        <f>IF(H397="NEW","NEW",IF(VLOOKUP(B397,'R&amp;C_5.15.1'!$B$2:$G$453,5,FALSE)=F397,"","UPDATED"))</f>
        <v/>
      </c>
      <c r="M397" s="26" t="str">
        <f>IF(H397="NEW","NEW",IF(VLOOKUP(B397,'R&amp;C_5.15.1'!$B$2:$G$453,6,FALSE)=G397,"","UPDATED"))</f>
        <v/>
      </c>
      <c r="N397" s="26" t="str">
        <f>IF(CONCATENATE(Table2[[#This Row],[Check 
Code]],Table2[[#This Row],[Check 
Funct.]],Table2[[#This Row],[Check 
Tech.]],Table2[[#This Row],[Check DROOLS]],Table2[[#This Row],[Check Domain]],Table2[[#This Row],[Check 
Tag]])="","",1)</f>
        <v/>
      </c>
    </row>
    <row r="398" spans="1:14" ht="114.75">
      <c r="A398" s="33" t="s">
        <v>1590</v>
      </c>
      <c r="B398" s="31" t="s">
        <v>1591</v>
      </c>
      <c r="C398" s="32" t="s">
        <v>1592</v>
      </c>
      <c r="D398" s="32" t="s">
        <v>1593</v>
      </c>
      <c r="E398" s="31" t="s">
        <v>131</v>
      </c>
      <c r="F398" s="31" t="s">
        <v>126</v>
      </c>
      <c r="G398" s="31" t="s">
        <v>444</v>
      </c>
      <c r="H398" s="26" t="str">
        <f>IFERROR(IF(VLOOKUP(B398,'R&amp;C_5.15.1'!$B$2:$G$453,1,FALSE)=B398,"",),"NEW")</f>
        <v/>
      </c>
      <c r="I398" s="26" t="str">
        <f>IF(H398="NEW","NEW",IF(VLOOKUP(B398,'R&amp;C_5.15.1'!$B$2:$G$453,2,FALSE)=C398,"","UPDATED"))</f>
        <v/>
      </c>
      <c r="J398" s="26" t="str">
        <f>IF(H398="NEW","NEW",IF(VLOOKUP(B398,'R&amp;C_5.15.1'!$B$2:$G$453,3,FALSE)=D398,"","UPDATED"))</f>
        <v/>
      </c>
      <c r="K398" s="26" t="str">
        <f>IF(H398="NEW","NEW",IF(VLOOKUP(B398,'R&amp;C_5.15.1'!$B$2:$G$453,4,FALSE)=E398,"","UPDATED"))</f>
        <v/>
      </c>
      <c r="L398" s="26" t="str">
        <f>IF(H398="NEW","NEW",IF(VLOOKUP(B398,'R&amp;C_5.15.1'!$B$2:$G$453,5,FALSE)=F398,"","UPDATED"))</f>
        <v/>
      </c>
      <c r="M398" s="26" t="str">
        <f>IF(H398="NEW","NEW",IF(VLOOKUP(B398,'R&amp;C_5.15.1'!$B$2:$G$453,6,FALSE)=G398,"","UPDATED"))</f>
        <v/>
      </c>
      <c r="N398" s="26" t="str">
        <f>IF(CONCATENATE(Table2[[#This Row],[Check 
Code]],Table2[[#This Row],[Check 
Funct.]],Table2[[#This Row],[Check 
Tech.]],Table2[[#This Row],[Check DROOLS]],Table2[[#This Row],[Check Domain]],Table2[[#This Row],[Check 
Tag]])="","",1)</f>
        <v/>
      </c>
    </row>
    <row r="399" spans="1:14" ht="51">
      <c r="A399" s="33" t="s">
        <v>1594</v>
      </c>
      <c r="B399" s="28" t="s">
        <v>1595</v>
      </c>
      <c r="C399" s="30" t="s">
        <v>1596</v>
      </c>
      <c r="D399" s="30" t="s">
        <v>1597</v>
      </c>
      <c r="E399" s="28" t="s">
        <v>131</v>
      </c>
      <c r="F399" s="28" t="s">
        <v>126</v>
      </c>
      <c r="G399" s="28" t="s">
        <v>924</v>
      </c>
      <c r="H399" s="26" t="str">
        <f>IFERROR(IF(VLOOKUP(B399,'R&amp;C_5.15.1'!$B$2:$G$453,1,FALSE)=B399,"",),"NEW")</f>
        <v/>
      </c>
      <c r="I399" s="26" t="str">
        <f>IF(H399="NEW","NEW",IF(VLOOKUP(B399,'R&amp;C_5.15.1'!$B$2:$G$453,2,FALSE)=C399,"","UPDATED"))</f>
        <v/>
      </c>
      <c r="J399" s="26" t="str">
        <f>IF(H399="NEW","NEW",IF(VLOOKUP(B399,'R&amp;C_5.15.1'!$B$2:$G$453,3,FALSE)=D399,"","UPDATED"))</f>
        <v/>
      </c>
      <c r="K399" s="26" t="str">
        <f>IF(H399="NEW","NEW",IF(VLOOKUP(B399,'R&amp;C_5.15.1'!$B$2:$G$453,4,FALSE)=E399,"","UPDATED"))</f>
        <v/>
      </c>
      <c r="L399" s="26" t="str">
        <f>IF(H399="NEW","NEW",IF(VLOOKUP(B399,'R&amp;C_5.15.1'!$B$2:$G$453,5,FALSE)=F399,"","UPDATED"))</f>
        <v/>
      </c>
      <c r="M399" s="26" t="str">
        <f>IF(H399="NEW","NEW",IF(VLOOKUP(B399,'R&amp;C_5.15.1'!$B$2:$G$453,6,FALSE)=G399,"","UPDATED"))</f>
        <v/>
      </c>
      <c r="N399" s="26" t="str">
        <f>IF(CONCATENATE(Table2[[#This Row],[Check 
Code]],Table2[[#This Row],[Check 
Funct.]],Table2[[#This Row],[Check 
Tech.]],Table2[[#This Row],[Check DROOLS]],Table2[[#This Row],[Check Domain]],Table2[[#This Row],[Check 
Tag]])="","",1)</f>
        <v/>
      </c>
    </row>
    <row r="400" spans="1:14" ht="191.25">
      <c r="A400" s="33" t="s">
        <v>1598</v>
      </c>
      <c r="B400" s="31" t="s">
        <v>1599</v>
      </c>
      <c r="C400" s="32" t="s">
        <v>1600</v>
      </c>
      <c r="D400" s="32" t="s">
        <v>1601</v>
      </c>
      <c r="E400" s="31" t="s">
        <v>131</v>
      </c>
      <c r="F400" s="31" t="s">
        <v>126</v>
      </c>
      <c r="G400" s="31" t="s">
        <v>429</v>
      </c>
      <c r="H400" s="26" t="str">
        <f>IFERROR(IF(VLOOKUP(B400,'R&amp;C_5.15.1'!$B$2:$G$453,1,FALSE)=B400,"",),"NEW")</f>
        <v/>
      </c>
      <c r="I400" s="26" t="str">
        <f>IF(H400="NEW","NEW",IF(VLOOKUP(B400,'R&amp;C_5.15.1'!$B$2:$G$453,2,FALSE)=C400,"","UPDATED"))</f>
        <v/>
      </c>
      <c r="J400" s="26" t="str">
        <f>IF(H400="NEW","NEW",IF(VLOOKUP(B400,'R&amp;C_5.15.1'!$B$2:$G$453,3,FALSE)=D400,"","UPDATED"))</f>
        <v/>
      </c>
      <c r="K400" s="26" t="str">
        <f>IF(H400="NEW","NEW",IF(VLOOKUP(B400,'R&amp;C_5.15.1'!$B$2:$G$453,4,FALSE)=E400,"","UPDATED"))</f>
        <v/>
      </c>
      <c r="L400" s="26" t="str">
        <f>IF(H400="NEW","NEW",IF(VLOOKUP(B400,'R&amp;C_5.15.1'!$B$2:$G$453,5,FALSE)=F400,"","UPDATED"))</f>
        <v/>
      </c>
      <c r="M400" s="26" t="str">
        <f>IF(H400="NEW","NEW",IF(VLOOKUP(B400,'R&amp;C_5.15.1'!$B$2:$G$453,6,FALSE)=G400,"","UPDATED"))</f>
        <v/>
      </c>
      <c r="N400" s="26" t="str">
        <f>IF(CONCATENATE(Table2[[#This Row],[Check 
Code]],Table2[[#This Row],[Check 
Funct.]],Table2[[#This Row],[Check 
Tech.]],Table2[[#This Row],[Check DROOLS]],Table2[[#This Row],[Check Domain]],Table2[[#This Row],[Check 
Tag]])="","",1)</f>
        <v/>
      </c>
    </row>
    <row r="401" spans="1:14" ht="165.75">
      <c r="A401" s="33" t="s">
        <v>1602</v>
      </c>
      <c r="B401" s="28" t="s">
        <v>1603</v>
      </c>
      <c r="C401" s="30" t="s">
        <v>1604</v>
      </c>
      <c r="D401" s="30" t="s">
        <v>1605</v>
      </c>
      <c r="E401" s="28" t="s">
        <v>131</v>
      </c>
      <c r="F401" s="28" t="s">
        <v>126</v>
      </c>
      <c r="G401" s="28" t="s">
        <v>82</v>
      </c>
      <c r="H401" s="26" t="str">
        <f>IFERROR(IF(VLOOKUP(B401,'R&amp;C_5.15.1'!$B$2:$G$453,1,FALSE)=B401,"",),"NEW")</f>
        <v/>
      </c>
      <c r="I401" s="26" t="str">
        <f>IF(H401="NEW","NEW",IF(VLOOKUP(B401,'R&amp;C_5.15.1'!$B$2:$G$453,2,FALSE)=C401,"","UPDATED"))</f>
        <v/>
      </c>
      <c r="J401" s="26" t="str">
        <f>IF(H401="NEW","NEW",IF(VLOOKUP(B401,'R&amp;C_5.15.1'!$B$2:$G$453,3,FALSE)=D401,"","UPDATED"))</f>
        <v/>
      </c>
      <c r="K401" s="26" t="str">
        <f>IF(H401="NEW","NEW",IF(VLOOKUP(B401,'R&amp;C_5.15.1'!$B$2:$G$453,4,FALSE)=E401,"","UPDATED"))</f>
        <v/>
      </c>
      <c r="L401" s="26" t="str">
        <f>IF(H401="NEW","NEW",IF(VLOOKUP(B401,'R&amp;C_5.15.1'!$B$2:$G$453,5,FALSE)=F401,"","UPDATED"))</f>
        <v/>
      </c>
      <c r="M401" s="26" t="str">
        <f>IF(H401="NEW","NEW",IF(VLOOKUP(B401,'R&amp;C_5.15.1'!$B$2:$G$453,6,FALSE)=G401,"","UPDATED"))</f>
        <v/>
      </c>
      <c r="N401" s="26" t="str">
        <f>IF(CONCATENATE(Table2[[#This Row],[Check 
Code]],Table2[[#This Row],[Check 
Funct.]],Table2[[#This Row],[Check 
Tech.]],Table2[[#This Row],[Check DROOLS]],Table2[[#This Row],[Check Domain]],Table2[[#This Row],[Check 
Tag]])="","",1)</f>
        <v/>
      </c>
    </row>
    <row r="402" spans="1:14" ht="127.5">
      <c r="A402" s="33" t="s">
        <v>1606</v>
      </c>
      <c r="B402" s="31" t="s">
        <v>1607</v>
      </c>
      <c r="C402" s="32" t="s">
        <v>1608</v>
      </c>
      <c r="D402" s="32" t="s">
        <v>1609</v>
      </c>
      <c r="E402" s="31" t="s">
        <v>131</v>
      </c>
      <c r="F402" s="31" t="s">
        <v>126</v>
      </c>
      <c r="G402" s="31" t="s">
        <v>1610</v>
      </c>
      <c r="H402" s="26" t="str">
        <f>IFERROR(IF(VLOOKUP(B402,'R&amp;C_5.15.1'!$B$2:$G$453,1,FALSE)=B402,"",),"NEW")</f>
        <v/>
      </c>
      <c r="I402" s="26" t="str">
        <f>IF(H402="NEW","NEW",IF(VLOOKUP(B402,'R&amp;C_5.15.1'!$B$2:$G$453,2,FALSE)=C402,"","UPDATED"))</f>
        <v/>
      </c>
      <c r="J402" s="26" t="str">
        <f>IF(H402="NEW","NEW",IF(VLOOKUP(B402,'R&amp;C_5.15.1'!$B$2:$G$453,3,FALSE)=D402,"","UPDATED"))</f>
        <v/>
      </c>
      <c r="K402" s="26" t="str">
        <f>IF(H402="NEW","NEW",IF(VLOOKUP(B402,'R&amp;C_5.15.1'!$B$2:$G$453,4,FALSE)=E402,"","UPDATED"))</f>
        <v/>
      </c>
      <c r="L402" s="26" t="str">
        <f>IF(H402="NEW","NEW",IF(VLOOKUP(B402,'R&amp;C_5.15.1'!$B$2:$G$453,5,FALSE)=F402,"","UPDATED"))</f>
        <v/>
      </c>
      <c r="M402" s="26" t="str">
        <f>IF(H402="NEW","NEW",IF(VLOOKUP(B402,'R&amp;C_5.15.1'!$B$2:$G$453,6,FALSE)=G402,"","UPDATED"))</f>
        <v/>
      </c>
      <c r="N402" s="26" t="str">
        <f>IF(CONCATENATE(Table2[[#This Row],[Check 
Code]],Table2[[#This Row],[Check 
Funct.]],Table2[[#This Row],[Check 
Tech.]],Table2[[#This Row],[Check DROOLS]],Table2[[#This Row],[Check Domain]],Table2[[#This Row],[Check 
Tag]])="","",1)</f>
        <v/>
      </c>
    </row>
    <row r="403" spans="1:14" ht="229.5">
      <c r="A403" s="33" t="s">
        <v>1611</v>
      </c>
      <c r="B403" s="28" t="s">
        <v>1612</v>
      </c>
      <c r="C403" s="30" t="s">
        <v>1613</v>
      </c>
      <c r="D403" s="30" t="s">
        <v>1614</v>
      </c>
      <c r="E403" s="28" t="s">
        <v>131</v>
      </c>
      <c r="F403" s="28" t="s">
        <v>126</v>
      </c>
      <c r="G403" s="28" t="s">
        <v>1615</v>
      </c>
      <c r="H403" s="26" t="str">
        <f>IFERROR(IF(VLOOKUP(B403,'R&amp;C_5.15.1'!$B$2:$G$453,1,FALSE)=B403,"",),"NEW")</f>
        <v/>
      </c>
      <c r="I403" s="26" t="str">
        <f>IF(H403="NEW","NEW",IF(VLOOKUP(B403,'R&amp;C_5.15.1'!$B$2:$G$453,2,FALSE)=C403,"","UPDATED"))</f>
        <v/>
      </c>
      <c r="J403" s="26" t="str">
        <f>IF(H403="NEW","NEW",IF(VLOOKUP(B403,'R&amp;C_5.15.1'!$B$2:$G$453,3,FALSE)=D403,"","UPDATED"))</f>
        <v/>
      </c>
      <c r="K403" s="26" t="str">
        <f>IF(H403="NEW","NEW",IF(VLOOKUP(B403,'R&amp;C_5.15.1'!$B$2:$G$453,4,FALSE)=E403,"","UPDATED"))</f>
        <v/>
      </c>
      <c r="L403" s="26" t="str">
        <f>IF(H403="NEW","NEW",IF(VLOOKUP(B403,'R&amp;C_5.15.1'!$B$2:$G$453,5,FALSE)=F403,"","UPDATED"))</f>
        <v/>
      </c>
      <c r="M403" s="26" t="str">
        <f>IF(H403="NEW","NEW",IF(VLOOKUP(B403,'R&amp;C_5.15.1'!$B$2:$G$453,6,FALSE)=G403,"","UPDATED"))</f>
        <v/>
      </c>
      <c r="N403" s="26" t="str">
        <f>IF(CONCATENATE(Table2[[#This Row],[Check 
Code]],Table2[[#This Row],[Check 
Funct.]],Table2[[#This Row],[Check 
Tech.]],Table2[[#This Row],[Check DROOLS]],Table2[[#This Row],[Check Domain]],Table2[[#This Row],[Check 
Tag]])="","",1)</f>
        <v/>
      </c>
    </row>
    <row r="404" spans="1:14" ht="409.5">
      <c r="A404" s="33" t="s">
        <v>1616</v>
      </c>
      <c r="B404" s="31" t="s">
        <v>1617</v>
      </c>
      <c r="C404" s="29" t="s">
        <v>1618</v>
      </c>
      <c r="D404" s="29" t="s">
        <v>1619</v>
      </c>
      <c r="E404" s="31" t="s">
        <v>131</v>
      </c>
      <c r="F404" s="31" t="s">
        <v>126</v>
      </c>
      <c r="G404" s="31" t="s">
        <v>1347</v>
      </c>
      <c r="H404" s="26" t="str">
        <f>IFERROR(IF(VLOOKUP(B404,'R&amp;C_5.15.1'!$B$2:$G$453,1,FALSE)=B404,"",),"NEW")</f>
        <v/>
      </c>
      <c r="I404" s="26" t="str">
        <f>IF(H404="NEW","NEW",IF(VLOOKUP(B404,'R&amp;C_5.15.1'!$B$2:$G$453,2,FALSE)=C404,"","UPDATED"))</f>
        <v>UPDATED</v>
      </c>
      <c r="J404" s="26" t="str">
        <f>IF(H404="NEW","NEW",IF(VLOOKUP(B404,'R&amp;C_5.15.1'!$B$2:$G$453,3,FALSE)=D404,"","UPDATED"))</f>
        <v>UPDATED</v>
      </c>
      <c r="K404" s="26" t="str">
        <f>IF(H404="NEW","NEW",IF(VLOOKUP(B404,'R&amp;C_5.15.1'!$B$2:$G$453,4,FALSE)=E404,"","UPDATED"))</f>
        <v/>
      </c>
      <c r="L404" s="26" t="str">
        <f>IF(H404="NEW","NEW",IF(VLOOKUP(B404,'R&amp;C_5.15.1'!$B$2:$G$453,5,FALSE)=F404,"","UPDATED"))</f>
        <v/>
      </c>
      <c r="M404" s="26" t="str">
        <f>IF(H404="NEW","NEW",IF(VLOOKUP(B404,'R&amp;C_5.15.1'!$B$2:$G$453,6,FALSE)=G404,"","UPDATED"))</f>
        <v/>
      </c>
      <c r="N404" s="26">
        <f>IF(CONCATENATE(Table2[[#This Row],[Check 
Code]],Table2[[#This Row],[Check 
Funct.]],Table2[[#This Row],[Check 
Tech.]],Table2[[#This Row],[Check DROOLS]],Table2[[#This Row],[Check Domain]],Table2[[#This Row],[Check 
Tag]])="","",1)</f>
        <v>1</v>
      </c>
    </row>
    <row r="405" spans="1:14" ht="318.75">
      <c r="A405" s="33" t="s">
        <v>1620</v>
      </c>
      <c r="B405" s="28" t="s">
        <v>1621</v>
      </c>
      <c r="C405" s="30" t="s">
        <v>1622</v>
      </c>
      <c r="D405" s="30" t="s">
        <v>1623</v>
      </c>
      <c r="E405" s="28" t="s">
        <v>131</v>
      </c>
      <c r="F405" s="28" t="s">
        <v>126</v>
      </c>
      <c r="G405" s="28" t="s">
        <v>1624</v>
      </c>
      <c r="H405" s="26" t="str">
        <f>IFERROR(IF(VLOOKUP(B405,'R&amp;C_5.15.1'!$B$2:$G$453,1,FALSE)=B405,"",),"NEW")</f>
        <v/>
      </c>
      <c r="I405" s="26" t="str">
        <f>IF(H405="NEW","NEW",IF(VLOOKUP(B405,'R&amp;C_5.15.1'!$B$2:$G$453,2,FALSE)=C405,"","UPDATED"))</f>
        <v/>
      </c>
      <c r="J405" s="26" t="str">
        <f>IF(H405="NEW","NEW",IF(VLOOKUP(B405,'R&amp;C_5.15.1'!$B$2:$G$453,3,FALSE)=D405,"","UPDATED"))</f>
        <v/>
      </c>
      <c r="K405" s="26" t="str">
        <f>IF(H405="NEW","NEW",IF(VLOOKUP(B405,'R&amp;C_5.15.1'!$B$2:$G$453,4,FALSE)=E405,"","UPDATED"))</f>
        <v/>
      </c>
      <c r="L405" s="26" t="str">
        <f>IF(H405="NEW","NEW",IF(VLOOKUP(B405,'R&amp;C_5.15.1'!$B$2:$G$453,5,FALSE)=F405,"","UPDATED"))</f>
        <v/>
      </c>
      <c r="M405" s="26" t="str">
        <f>IF(H405="NEW","NEW",IF(VLOOKUP(B405,'R&amp;C_5.15.1'!$B$2:$G$453,6,FALSE)=G405,"","UPDATED"))</f>
        <v/>
      </c>
      <c r="N405" s="26" t="str">
        <f>IF(CONCATENATE(Table2[[#This Row],[Check 
Code]],Table2[[#This Row],[Check 
Funct.]],Table2[[#This Row],[Check 
Tech.]],Table2[[#This Row],[Check DROOLS]],Table2[[#This Row],[Check Domain]],Table2[[#This Row],[Check 
Tag]])="","",1)</f>
        <v/>
      </c>
    </row>
    <row r="406" spans="1:14" ht="38.25">
      <c r="A406" s="33" t="s">
        <v>1625</v>
      </c>
      <c r="B406" s="31" t="s">
        <v>1626</v>
      </c>
      <c r="C406" s="32" t="s">
        <v>1627</v>
      </c>
      <c r="D406" s="32" t="s">
        <v>1628</v>
      </c>
      <c r="E406" s="31" t="s">
        <v>131</v>
      </c>
      <c r="F406" s="31" t="s">
        <v>126</v>
      </c>
      <c r="G406" s="31" t="s">
        <v>919</v>
      </c>
      <c r="H406" s="26" t="str">
        <f>IFERROR(IF(VLOOKUP(B406,'R&amp;C_5.15.1'!$B$2:$G$453,1,FALSE)=B406,"",),"NEW")</f>
        <v/>
      </c>
      <c r="I406" s="26" t="str">
        <f>IF(H406="NEW","NEW",IF(VLOOKUP(B406,'R&amp;C_5.15.1'!$B$2:$G$453,2,FALSE)=C406,"","UPDATED"))</f>
        <v/>
      </c>
      <c r="J406" s="26" t="str">
        <f>IF(H406="NEW","NEW",IF(VLOOKUP(B406,'R&amp;C_5.15.1'!$B$2:$G$453,3,FALSE)=D406,"","UPDATED"))</f>
        <v/>
      </c>
      <c r="K406" s="26" t="str">
        <f>IF(H406="NEW","NEW",IF(VLOOKUP(B406,'R&amp;C_5.15.1'!$B$2:$G$453,4,FALSE)=E406,"","UPDATED"))</f>
        <v/>
      </c>
      <c r="L406" s="26" t="str">
        <f>IF(H406="NEW","NEW",IF(VLOOKUP(B406,'R&amp;C_5.15.1'!$B$2:$G$453,5,FALSE)=F406,"","UPDATED"))</f>
        <v/>
      </c>
      <c r="M406" s="26" t="str">
        <f>IF(H406="NEW","NEW",IF(VLOOKUP(B406,'R&amp;C_5.15.1'!$B$2:$G$453,6,FALSE)=G406,"","UPDATED"))</f>
        <v/>
      </c>
      <c r="N406" s="26" t="str">
        <f>IF(CONCATENATE(Table2[[#This Row],[Check 
Code]],Table2[[#This Row],[Check 
Funct.]],Table2[[#This Row],[Check 
Tech.]],Table2[[#This Row],[Check DROOLS]],Table2[[#This Row],[Check Domain]],Table2[[#This Row],[Check 
Tag]])="","",1)</f>
        <v/>
      </c>
    </row>
    <row r="407" spans="1:14" ht="140.25">
      <c r="A407" s="33" t="s">
        <v>1629</v>
      </c>
      <c r="B407" s="28" t="s">
        <v>1630</v>
      </c>
      <c r="C407" s="30" t="s">
        <v>1631</v>
      </c>
      <c r="D407" s="30" t="s">
        <v>1632</v>
      </c>
      <c r="E407" s="28" t="s">
        <v>131</v>
      </c>
      <c r="F407" s="28" t="s">
        <v>126</v>
      </c>
      <c r="G407" s="28" t="s">
        <v>919</v>
      </c>
      <c r="H407" s="26" t="str">
        <f>IFERROR(IF(VLOOKUP(B407,'R&amp;C_5.15.1'!$B$2:$G$453,1,FALSE)=B407,"",),"NEW")</f>
        <v/>
      </c>
      <c r="I407" s="26" t="str">
        <f>IF(H407="NEW","NEW",IF(VLOOKUP(B407,'R&amp;C_5.15.1'!$B$2:$G$453,2,FALSE)=C407,"","UPDATED"))</f>
        <v/>
      </c>
      <c r="J407" s="26" t="str">
        <f>IF(H407="NEW","NEW",IF(VLOOKUP(B407,'R&amp;C_5.15.1'!$B$2:$G$453,3,FALSE)=D407,"","UPDATED"))</f>
        <v/>
      </c>
      <c r="K407" s="26" t="str">
        <f>IF(H407="NEW","NEW",IF(VLOOKUP(B407,'R&amp;C_5.15.1'!$B$2:$G$453,4,FALSE)=E407,"","UPDATED"))</f>
        <v/>
      </c>
      <c r="L407" s="26" t="str">
        <f>IF(H407="NEW","NEW",IF(VLOOKUP(B407,'R&amp;C_5.15.1'!$B$2:$G$453,5,FALSE)=F407,"","UPDATED"))</f>
        <v/>
      </c>
      <c r="M407" s="26" t="str">
        <f>IF(H407="NEW","NEW",IF(VLOOKUP(B407,'R&amp;C_5.15.1'!$B$2:$G$453,6,FALSE)=G407,"","UPDATED"))</f>
        <v/>
      </c>
      <c r="N407" s="26" t="str">
        <f>IF(CONCATENATE(Table2[[#This Row],[Check 
Code]],Table2[[#This Row],[Check 
Funct.]],Table2[[#This Row],[Check 
Tech.]],Table2[[#This Row],[Check DROOLS]],Table2[[#This Row],[Check Domain]],Table2[[#This Row],[Check 
Tag]])="","",1)</f>
        <v/>
      </c>
    </row>
    <row r="408" spans="1:14" ht="38.25">
      <c r="A408" s="33" t="s">
        <v>1633</v>
      </c>
      <c r="B408" s="31" t="s">
        <v>1634</v>
      </c>
      <c r="C408" s="32" t="s">
        <v>1635</v>
      </c>
      <c r="D408" s="32" t="s">
        <v>1636</v>
      </c>
      <c r="E408" s="31" t="s">
        <v>131</v>
      </c>
      <c r="F408" s="31" t="s">
        <v>126</v>
      </c>
      <c r="G408" s="31" t="s">
        <v>272</v>
      </c>
      <c r="H408" s="26" t="str">
        <f>IFERROR(IF(VLOOKUP(B408,'R&amp;C_5.15.1'!$B$2:$G$453,1,FALSE)=B408,"",),"NEW")</f>
        <v/>
      </c>
      <c r="I408" s="26" t="str">
        <f>IF(H408="NEW","NEW",IF(VLOOKUP(B408,'R&amp;C_5.15.1'!$B$2:$G$453,2,FALSE)=C408,"","UPDATED"))</f>
        <v/>
      </c>
      <c r="J408" s="26" t="str">
        <f>IF(H408="NEW","NEW",IF(VLOOKUP(B408,'R&amp;C_5.15.1'!$B$2:$G$453,3,FALSE)=D408,"","UPDATED"))</f>
        <v/>
      </c>
      <c r="K408" s="26" t="str">
        <f>IF(H408="NEW","NEW",IF(VLOOKUP(B408,'R&amp;C_5.15.1'!$B$2:$G$453,4,FALSE)=E408,"","UPDATED"))</f>
        <v/>
      </c>
      <c r="L408" s="26" t="str">
        <f>IF(H408="NEW","NEW",IF(VLOOKUP(B408,'R&amp;C_5.15.1'!$B$2:$G$453,5,FALSE)=F408,"","UPDATED"))</f>
        <v/>
      </c>
      <c r="M408" s="26" t="str">
        <f>IF(H408="NEW","NEW",IF(VLOOKUP(B408,'R&amp;C_5.15.1'!$B$2:$G$453,6,FALSE)=G408,"","UPDATED"))</f>
        <v/>
      </c>
      <c r="N408" s="26" t="str">
        <f>IF(CONCATENATE(Table2[[#This Row],[Check 
Code]],Table2[[#This Row],[Check 
Funct.]],Table2[[#This Row],[Check 
Tech.]],Table2[[#This Row],[Check DROOLS]],Table2[[#This Row],[Check Domain]],Table2[[#This Row],[Check 
Tag]])="","",1)</f>
        <v/>
      </c>
    </row>
    <row r="409" spans="1:14" ht="63.75">
      <c r="A409" s="33" t="s">
        <v>1637</v>
      </c>
      <c r="B409" s="28" t="s">
        <v>1638</v>
      </c>
      <c r="C409" s="30" t="s">
        <v>1639</v>
      </c>
      <c r="D409" s="30" t="s">
        <v>1640</v>
      </c>
      <c r="E409" s="28" t="s">
        <v>131</v>
      </c>
      <c r="F409" s="28" t="s">
        <v>126</v>
      </c>
      <c r="G409" s="28" t="s">
        <v>230</v>
      </c>
      <c r="H409" s="26" t="str">
        <f>IFERROR(IF(VLOOKUP(B409,'R&amp;C_5.15.1'!$B$2:$G$453,1,FALSE)=B409,"",),"NEW")</f>
        <v/>
      </c>
      <c r="I409" s="26" t="str">
        <f>IF(H409="NEW","NEW",IF(VLOOKUP(B409,'R&amp;C_5.15.1'!$B$2:$G$453,2,FALSE)=C409,"","UPDATED"))</f>
        <v/>
      </c>
      <c r="J409" s="26" t="str">
        <f>IF(H409="NEW","NEW",IF(VLOOKUP(B409,'R&amp;C_5.15.1'!$B$2:$G$453,3,FALSE)=D409,"","UPDATED"))</f>
        <v/>
      </c>
      <c r="K409" s="26" t="str">
        <f>IF(H409="NEW","NEW",IF(VLOOKUP(B409,'R&amp;C_5.15.1'!$B$2:$G$453,4,FALSE)=E409,"","UPDATED"))</f>
        <v/>
      </c>
      <c r="L409" s="26" t="str">
        <f>IF(H409="NEW","NEW",IF(VLOOKUP(B409,'R&amp;C_5.15.1'!$B$2:$G$453,5,FALSE)=F409,"","UPDATED"))</f>
        <v/>
      </c>
      <c r="M409" s="26" t="str">
        <f>IF(H409="NEW","NEW",IF(VLOOKUP(B409,'R&amp;C_5.15.1'!$B$2:$G$453,6,FALSE)=G409,"","UPDATED"))</f>
        <v/>
      </c>
      <c r="N409" s="26" t="str">
        <f>IF(CONCATENATE(Table2[[#This Row],[Check 
Code]],Table2[[#This Row],[Check 
Funct.]],Table2[[#This Row],[Check 
Tech.]],Table2[[#This Row],[Check DROOLS]],Table2[[#This Row],[Check Domain]],Table2[[#This Row],[Check 
Tag]])="","",1)</f>
        <v/>
      </c>
    </row>
    <row r="410" spans="1:14" ht="38.25">
      <c r="A410" s="33" t="s">
        <v>1641</v>
      </c>
      <c r="B410" s="31" t="s">
        <v>1642</v>
      </c>
      <c r="C410" s="32" t="s">
        <v>1643</v>
      </c>
      <c r="D410" s="32" t="s">
        <v>1644</v>
      </c>
      <c r="E410" s="31" t="s">
        <v>131</v>
      </c>
      <c r="F410" s="31" t="s">
        <v>126</v>
      </c>
      <c r="G410" s="31" t="s">
        <v>272</v>
      </c>
      <c r="H410" s="26" t="str">
        <f>IFERROR(IF(VLOOKUP(B410,'R&amp;C_5.15.1'!$B$2:$G$453,1,FALSE)=B410,"",),"NEW")</f>
        <v/>
      </c>
      <c r="I410" s="26" t="str">
        <f>IF(H410="NEW","NEW",IF(VLOOKUP(B410,'R&amp;C_5.15.1'!$B$2:$G$453,2,FALSE)=C410,"","UPDATED"))</f>
        <v/>
      </c>
      <c r="J410" s="26" t="str">
        <f>IF(H410="NEW","NEW",IF(VLOOKUP(B410,'R&amp;C_5.15.1'!$B$2:$G$453,3,FALSE)=D410,"","UPDATED"))</f>
        <v/>
      </c>
      <c r="K410" s="26" t="str">
        <f>IF(H410="NEW","NEW",IF(VLOOKUP(B410,'R&amp;C_5.15.1'!$B$2:$G$453,4,FALSE)=E410,"","UPDATED"))</f>
        <v/>
      </c>
      <c r="L410" s="26" t="str">
        <f>IF(H410="NEW","NEW",IF(VLOOKUP(B410,'R&amp;C_5.15.1'!$B$2:$G$453,5,FALSE)=F410,"","UPDATED"))</f>
        <v/>
      </c>
      <c r="M410" s="26" t="str">
        <f>IF(H410="NEW","NEW",IF(VLOOKUP(B410,'R&amp;C_5.15.1'!$B$2:$G$453,6,FALSE)=G410,"","UPDATED"))</f>
        <v/>
      </c>
      <c r="N410" s="26" t="str">
        <f>IF(CONCATENATE(Table2[[#This Row],[Check 
Code]],Table2[[#This Row],[Check 
Funct.]],Table2[[#This Row],[Check 
Tech.]],Table2[[#This Row],[Check DROOLS]],Table2[[#This Row],[Check Domain]],Table2[[#This Row],[Check 
Tag]])="","",1)</f>
        <v/>
      </c>
    </row>
    <row r="411" spans="1:14" ht="344.25">
      <c r="A411" s="33" t="s">
        <v>1645</v>
      </c>
      <c r="B411" s="28" t="s">
        <v>1646</v>
      </c>
      <c r="C411" s="30" t="s">
        <v>1647</v>
      </c>
      <c r="D411" s="30" t="s">
        <v>1648</v>
      </c>
      <c r="E411" s="28" t="s">
        <v>131</v>
      </c>
      <c r="F411" s="28" t="s">
        <v>126</v>
      </c>
      <c r="G411" s="28" t="s">
        <v>136</v>
      </c>
      <c r="H411" s="26" t="str">
        <f>IFERROR(IF(VLOOKUP(B411,'R&amp;C_5.15.1'!$B$2:$G$453,1,FALSE)=B411,"",),"NEW")</f>
        <v/>
      </c>
      <c r="I411" s="26" t="str">
        <f>IF(H411="NEW","NEW",IF(VLOOKUP(B411,'R&amp;C_5.15.1'!$B$2:$G$453,2,FALSE)=C411,"","UPDATED"))</f>
        <v/>
      </c>
      <c r="J411" s="26" t="str">
        <f>IF(H411="NEW","NEW",IF(VLOOKUP(B411,'R&amp;C_5.15.1'!$B$2:$G$453,3,FALSE)=D411,"","UPDATED"))</f>
        <v/>
      </c>
      <c r="K411" s="26" t="str">
        <f>IF(H411="NEW","NEW",IF(VLOOKUP(B411,'R&amp;C_5.15.1'!$B$2:$G$453,4,FALSE)=E411,"","UPDATED"))</f>
        <v/>
      </c>
      <c r="L411" s="26" t="str">
        <f>IF(H411="NEW","NEW",IF(VLOOKUP(B411,'R&amp;C_5.15.1'!$B$2:$G$453,5,FALSE)=F411,"","UPDATED"))</f>
        <v/>
      </c>
      <c r="M411" s="26" t="str">
        <f>IF(H411="NEW","NEW",IF(VLOOKUP(B411,'R&amp;C_5.15.1'!$B$2:$G$453,6,FALSE)=G411,"","UPDATED"))</f>
        <v/>
      </c>
      <c r="N411" s="26" t="str">
        <f>IF(CONCATENATE(Table2[[#This Row],[Check 
Code]],Table2[[#This Row],[Check 
Funct.]],Table2[[#This Row],[Check 
Tech.]],Table2[[#This Row],[Check DROOLS]],Table2[[#This Row],[Check Domain]],Table2[[#This Row],[Check 
Tag]])="","",1)</f>
        <v/>
      </c>
    </row>
    <row r="412" spans="1:14" ht="51">
      <c r="A412" s="33" t="s">
        <v>1649</v>
      </c>
      <c r="B412" s="31" t="s">
        <v>1650</v>
      </c>
      <c r="C412" s="32" t="s">
        <v>1651</v>
      </c>
      <c r="D412" s="32" t="s">
        <v>1652</v>
      </c>
      <c r="E412" s="31" t="s">
        <v>131</v>
      </c>
      <c r="F412" s="31" t="s">
        <v>126</v>
      </c>
      <c r="G412" s="31" t="s">
        <v>778</v>
      </c>
      <c r="H412" s="26" t="str">
        <f>IFERROR(IF(VLOOKUP(B412,'R&amp;C_5.15.1'!$B$2:$G$453,1,FALSE)=B412,"",),"NEW")</f>
        <v/>
      </c>
      <c r="I412" s="26" t="str">
        <f>IF(H412="NEW","NEW",IF(VLOOKUP(B412,'R&amp;C_5.15.1'!$B$2:$G$453,2,FALSE)=C412,"","UPDATED"))</f>
        <v/>
      </c>
      <c r="J412" s="26" t="str">
        <f>IF(H412="NEW","NEW",IF(VLOOKUP(B412,'R&amp;C_5.15.1'!$B$2:$G$453,3,FALSE)=D412,"","UPDATED"))</f>
        <v/>
      </c>
      <c r="K412" s="26" t="str">
        <f>IF(H412="NEW","NEW",IF(VLOOKUP(B412,'R&amp;C_5.15.1'!$B$2:$G$453,4,FALSE)=E412,"","UPDATED"))</f>
        <v/>
      </c>
      <c r="L412" s="26" t="str">
        <f>IF(H412="NEW","NEW",IF(VLOOKUP(B412,'R&amp;C_5.15.1'!$B$2:$G$453,5,FALSE)=F412,"","UPDATED"))</f>
        <v/>
      </c>
      <c r="M412" s="26" t="str">
        <f>IF(H412="NEW","NEW",IF(VLOOKUP(B412,'R&amp;C_5.15.1'!$B$2:$G$453,6,FALSE)=G412,"","UPDATED"))</f>
        <v/>
      </c>
      <c r="N412" s="26" t="str">
        <f>IF(CONCATENATE(Table2[[#This Row],[Check 
Code]],Table2[[#This Row],[Check 
Funct.]],Table2[[#This Row],[Check 
Tech.]],Table2[[#This Row],[Check DROOLS]],Table2[[#This Row],[Check Domain]],Table2[[#This Row],[Check 
Tag]])="","",1)</f>
        <v/>
      </c>
    </row>
    <row r="413" spans="1:14" ht="318.75">
      <c r="A413" s="33" t="s">
        <v>1653</v>
      </c>
      <c r="B413" s="28" t="s">
        <v>1654</v>
      </c>
      <c r="C413" s="30" t="s">
        <v>1655</v>
      </c>
      <c r="D413" s="30" t="s">
        <v>1656</v>
      </c>
      <c r="E413" s="28" t="s">
        <v>131</v>
      </c>
      <c r="F413" s="28" t="s">
        <v>126</v>
      </c>
      <c r="G413" s="28" t="s">
        <v>1657</v>
      </c>
      <c r="H413" s="26" t="str">
        <f>IFERROR(IF(VLOOKUP(B413,'R&amp;C_5.15.1'!$B$2:$G$453,1,FALSE)=B413,"",),"NEW")</f>
        <v/>
      </c>
      <c r="I413" s="26" t="str">
        <f>IF(H413="NEW","NEW",IF(VLOOKUP(B413,'R&amp;C_5.15.1'!$B$2:$G$453,2,FALSE)=C413,"","UPDATED"))</f>
        <v/>
      </c>
      <c r="J413" s="26" t="str">
        <f>IF(H413="NEW","NEW",IF(VLOOKUP(B413,'R&amp;C_5.15.1'!$B$2:$G$453,3,FALSE)=D413,"","UPDATED"))</f>
        <v/>
      </c>
      <c r="K413" s="26" t="str">
        <f>IF(H413="NEW","NEW",IF(VLOOKUP(B413,'R&amp;C_5.15.1'!$B$2:$G$453,4,FALSE)=E413,"","UPDATED"))</f>
        <v/>
      </c>
      <c r="L413" s="26" t="str">
        <f>IF(H413="NEW","NEW",IF(VLOOKUP(B413,'R&amp;C_5.15.1'!$B$2:$G$453,5,FALSE)=F413,"","UPDATED"))</f>
        <v/>
      </c>
      <c r="M413" s="26" t="str">
        <f>IF(H413="NEW","NEW",IF(VLOOKUP(B413,'R&amp;C_5.15.1'!$B$2:$G$453,6,FALSE)=G413,"","UPDATED"))</f>
        <v/>
      </c>
      <c r="N413" s="26" t="str">
        <f>IF(CONCATENATE(Table2[[#This Row],[Check 
Code]],Table2[[#This Row],[Check 
Funct.]],Table2[[#This Row],[Check 
Tech.]],Table2[[#This Row],[Check DROOLS]],Table2[[#This Row],[Check Domain]],Table2[[#This Row],[Check 
Tag]])="","",1)</f>
        <v/>
      </c>
    </row>
    <row r="414" spans="1:14" ht="38.25">
      <c r="A414" s="33" t="s">
        <v>1658</v>
      </c>
      <c r="B414" s="31" t="s">
        <v>1659</v>
      </c>
      <c r="C414" s="32" t="s">
        <v>1660</v>
      </c>
      <c r="D414" s="32" t="s">
        <v>1661</v>
      </c>
      <c r="E414" s="31" t="s">
        <v>131</v>
      </c>
      <c r="F414" s="31" t="s">
        <v>126</v>
      </c>
      <c r="G414" s="31" t="s">
        <v>136</v>
      </c>
      <c r="H414" s="26" t="str">
        <f>IFERROR(IF(VLOOKUP(B414,'R&amp;C_5.15.1'!$B$2:$G$453,1,FALSE)=B414,"",),"NEW")</f>
        <v/>
      </c>
      <c r="I414" s="26" t="str">
        <f>IF(H414="NEW","NEW",IF(VLOOKUP(B414,'R&amp;C_5.15.1'!$B$2:$G$453,2,FALSE)=C414,"","UPDATED"))</f>
        <v/>
      </c>
      <c r="J414" s="26" t="str">
        <f>IF(H414="NEW","NEW",IF(VLOOKUP(B414,'R&amp;C_5.15.1'!$B$2:$G$453,3,FALSE)=D414,"","UPDATED"))</f>
        <v/>
      </c>
      <c r="K414" s="26" t="str">
        <f>IF(H414="NEW","NEW",IF(VLOOKUP(B414,'R&amp;C_5.15.1'!$B$2:$G$453,4,FALSE)=E414,"","UPDATED"))</f>
        <v/>
      </c>
      <c r="L414" s="26" t="str">
        <f>IF(H414="NEW","NEW",IF(VLOOKUP(B414,'R&amp;C_5.15.1'!$B$2:$G$453,5,FALSE)=F414,"","UPDATED"))</f>
        <v/>
      </c>
      <c r="M414" s="26" t="str">
        <f>IF(H414="NEW","NEW",IF(VLOOKUP(B414,'R&amp;C_5.15.1'!$B$2:$G$453,6,FALSE)=G414,"","UPDATED"))</f>
        <v/>
      </c>
      <c r="N414" s="26" t="str">
        <f>IF(CONCATENATE(Table2[[#This Row],[Check 
Code]],Table2[[#This Row],[Check 
Funct.]],Table2[[#This Row],[Check 
Tech.]],Table2[[#This Row],[Check DROOLS]],Table2[[#This Row],[Check Domain]],Table2[[#This Row],[Check 
Tag]])="","",1)</f>
        <v/>
      </c>
    </row>
    <row r="415" spans="1:14" ht="178.5">
      <c r="A415" s="33" t="s">
        <v>1662</v>
      </c>
      <c r="B415" s="28" t="s">
        <v>1663</v>
      </c>
      <c r="C415" s="30" t="s">
        <v>1664</v>
      </c>
      <c r="D415" s="30" t="s">
        <v>1665</v>
      </c>
      <c r="E415" s="28" t="s">
        <v>131</v>
      </c>
      <c r="F415" s="28" t="s">
        <v>126</v>
      </c>
      <c r="G415" s="28" t="s">
        <v>924</v>
      </c>
      <c r="H415" s="26" t="str">
        <f>IFERROR(IF(VLOOKUP(B415,'R&amp;C_5.15.1'!$B$2:$G$453,1,FALSE)=B415,"",),"NEW")</f>
        <v/>
      </c>
      <c r="I415" s="26" t="str">
        <f>IF(H415="NEW","NEW",IF(VLOOKUP(B415,'R&amp;C_5.15.1'!$B$2:$G$453,2,FALSE)=C415,"","UPDATED"))</f>
        <v/>
      </c>
      <c r="J415" s="26" t="str">
        <f>IF(H415="NEW","NEW",IF(VLOOKUP(B415,'R&amp;C_5.15.1'!$B$2:$G$453,3,FALSE)=D415,"","UPDATED"))</f>
        <v/>
      </c>
      <c r="K415" s="26" t="str">
        <f>IF(H415="NEW","NEW",IF(VLOOKUP(B415,'R&amp;C_5.15.1'!$B$2:$G$453,4,FALSE)=E415,"","UPDATED"))</f>
        <v/>
      </c>
      <c r="L415" s="26" t="str">
        <f>IF(H415="NEW","NEW",IF(VLOOKUP(B415,'R&amp;C_5.15.1'!$B$2:$G$453,5,FALSE)=F415,"","UPDATED"))</f>
        <v/>
      </c>
      <c r="M415" s="26" t="str">
        <f>IF(H415="NEW","NEW",IF(VLOOKUP(B415,'R&amp;C_5.15.1'!$B$2:$G$453,6,FALSE)=G415,"","UPDATED"))</f>
        <v/>
      </c>
      <c r="N415" s="26" t="str">
        <f>IF(CONCATENATE(Table2[[#This Row],[Check 
Code]],Table2[[#This Row],[Check 
Funct.]],Table2[[#This Row],[Check 
Tech.]],Table2[[#This Row],[Check DROOLS]],Table2[[#This Row],[Check Domain]],Table2[[#This Row],[Check 
Tag]])="","",1)</f>
        <v/>
      </c>
    </row>
    <row r="416" spans="1:14" ht="63.75">
      <c r="A416" s="33" t="s">
        <v>1666</v>
      </c>
      <c r="B416" s="31" t="s">
        <v>1667</v>
      </c>
      <c r="C416" s="32" t="s">
        <v>1668</v>
      </c>
      <c r="D416" s="32" t="s">
        <v>1669</v>
      </c>
      <c r="E416" s="31" t="s">
        <v>131</v>
      </c>
      <c r="F416" s="31" t="s">
        <v>126</v>
      </c>
      <c r="G416" s="31" t="s">
        <v>1670</v>
      </c>
      <c r="H416" s="26" t="str">
        <f>IFERROR(IF(VLOOKUP(B416,'R&amp;C_5.15.1'!$B$2:$G$453,1,FALSE)=B416,"",),"NEW")</f>
        <v/>
      </c>
      <c r="I416" s="26" t="str">
        <f>IF(H416="NEW","NEW",IF(VLOOKUP(B416,'R&amp;C_5.15.1'!$B$2:$G$453,2,FALSE)=C416,"","UPDATED"))</f>
        <v/>
      </c>
      <c r="J416" s="26" t="str">
        <f>IF(H416="NEW","NEW",IF(VLOOKUP(B416,'R&amp;C_5.15.1'!$B$2:$G$453,3,FALSE)=D416,"","UPDATED"))</f>
        <v/>
      </c>
      <c r="K416" s="26" t="str">
        <f>IF(H416="NEW","NEW",IF(VLOOKUP(B416,'R&amp;C_5.15.1'!$B$2:$G$453,4,FALSE)=E416,"","UPDATED"))</f>
        <v/>
      </c>
      <c r="L416" s="26" t="str">
        <f>IF(H416="NEW","NEW",IF(VLOOKUP(B416,'R&amp;C_5.15.1'!$B$2:$G$453,5,FALSE)=F416,"","UPDATED"))</f>
        <v/>
      </c>
      <c r="M416" s="26" t="str">
        <f>IF(H416="NEW","NEW",IF(VLOOKUP(B416,'R&amp;C_5.15.1'!$B$2:$G$453,6,FALSE)=G416,"","UPDATED"))</f>
        <v/>
      </c>
      <c r="N416" s="26" t="str">
        <f>IF(CONCATENATE(Table2[[#This Row],[Check 
Code]],Table2[[#This Row],[Check 
Funct.]],Table2[[#This Row],[Check 
Tech.]],Table2[[#This Row],[Check DROOLS]],Table2[[#This Row],[Check Domain]],Table2[[#This Row],[Check 
Tag]])="","",1)</f>
        <v/>
      </c>
    </row>
    <row r="417" spans="1:14" ht="102">
      <c r="A417" s="33" t="s">
        <v>1671</v>
      </c>
      <c r="B417" s="28" t="s">
        <v>1672</v>
      </c>
      <c r="C417" s="30" t="s">
        <v>1673</v>
      </c>
      <c r="D417" s="30" t="s">
        <v>1674</v>
      </c>
      <c r="E417" s="28" t="s">
        <v>131</v>
      </c>
      <c r="F417" s="28" t="s">
        <v>126</v>
      </c>
      <c r="G417" s="28" t="s">
        <v>1675</v>
      </c>
      <c r="H417" s="26" t="str">
        <f>IFERROR(IF(VLOOKUP(B417,'R&amp;C_5.15.1'!$B$2:$G$453,1,FALSE)=B417,"",),"NEW")</f>
        <v/>
      </c>
      <c r="I417" s="26" t="str">
        <f>IF(H417="NEW","NEW",IF(VLOOKUP(B417,'R&amp;C_5.15.1'!$B$2:$G$453,2,FALSE)=C417,"","UPDATED"))</f>
        <v/>
      </c>
      <c r="J417" s="26" t="str">
        <f>IF(H417="NEW","NEW",IF(VLOOKUP(B417,'R&amp;C_5.15.1'!$B$2:$G$453,3,FALSE)=D417,"","UPDATED"))</f>
        <v/>
      </c>
      <c r="K417" s="26" t="str">
        <f>IF(H417="NEW","NEW",IF(VLOOKUP(B417,'R&amp;C_5.15.1'!$B$2:$G$453,4,FALSE)=E417,"","UPDATED"))</f>
        <v/>
      </c>
      <c r="L417" s="26" t="str">
        <f>IF(H417="NEW","NEW",IF(VLOOKUP(B417,'R&amp;C_5.15.1'!$B$2:$G$453,5,FALSE)=F417,"","UPDATED"))</f>
        <v/>
      </c>
      <c r="M417" s="26" t="str">
        <f>IF(H417="NEW","NEW",IF(VLOOKUP(B417,'R&amp;C_5.15.1'!$B$2:$G$453,6,FALSE)=G417,"","UPDATED"))</f>
        <v/>
      </c>
      <c r="N417" s="26" t="str">
        <f>IF(CONCATENATE(Table2[[#This Row],[Check 
Code]],Table2[[#This Row],[Check 
Funct.]],Table2[[#This Row],[Check 
Tech.]],Table2[[#This Row],[Check DROOLS]],Table2[[#This Row],[Check Domain]],Table2[[#This Row],[Check 
Tag]])="","",1)</f>
        <v/>
      </c>
    </row>
    <row r="418" spans="1:14" ht="38.25">
      <c r="A418" s="33" t="s">
        <v>1676</v>
      </c>
      <c r="B418" s="31" t="s">
        <v>1677</v>
      </c>
      <c r="C418" s="32" t="s">
        <v>1678</v>
      </c>
      <c r="D418" s="32" t="s">
        <v>1678</v>
      </c>
      <c r="E418" s="31" t="s">
        <v>125</v>
      </c>
      <c r="F418" s="31" t="s">
        <v>126</v>
      </c>
      <c r="G418" s="31" t="s">
        <v>1679</v>
      </c>
      <c r="H418" s="26" t="str">
        <f>IFERROR(IF(VLOOKUP(B418,'R&amp;C_5.15.1'!$B$2:$G$453,1,FALSE)=B418,"",),"NEW")</f>
        <v/>
      </c>
      <c r="I418" s="26" t="str">
        <f>IF(H418="NEW","NEW",IF(VLOOKUP(B418,'R&amp;C_5.15.1'!$B$2:$G$453,2,FALSE)=C418,"","UPDATED"))</f>
        <v/>
      </c>
      <c r="J418" s="26" t="str">
        <f>IF(H418="NEW","NEW",IF(VLOOKUP(B418,'R&amp;C_5.15.1'!$B$2:$G$453,3,FALSE)=D418,"","UPDATED"))</f>
        <v/>
      </c>
      <c r="K418" s="26" t="str">
        <f>IF(H418="NEW","NEW",IF(VLOOKUP(B418,'R&amp;C_5.15.1'!$B$2:$G$453,4,FALSE)=E418,"","UPDATED"))</f>
        <v/>
      </c>
      <c r="L418" s="26" t="str">
        <f>IF(H418="NEW","NEW",IF(VLOOKUP(B418,'R&amp;C_5.15.1'!$B$2:$G$453,5,FALSE)=F418,"","UPDATED"))</f>
        <v/>
      </c>
      <c r="M418" s="26" t="str">
        <f>IF(H418="NEW","NEW",IF(VLOOKUP(B418,'R&amp;C_5.15.1'!$B$2:$G$453,6,FALSE)=G418,"","UPDATED"))</f>
        <v/>
      </c>
      <c r="N418" s="26" t="str">
        <f>IF(CONCATENATE(Table2[[#This Row],[Check 
Code]],Table2[[#This Row],[Check 
Funct.]],Table2[[#This Row],[Check 
Tech.]],Table2[[#This Row],[Check DROOLS]],Table2[[#This Row],[Check Domain]],Table2[[#This Row],[Check 
Tag]])="","",1)</f>
        <v/>
      </c>
    </row>
    <row r="419" spans="1:14" ht="25.5">
      <c r="A419" s="33" t="s">
        <v>1680</v>
      </c>
      <c r="B419" s="28" t="s">
        <v>1681</v>
      </c>
      <c r="C419" s="30" t="s">
        <v>1682</v>
      </c>
      <c r="D419" s="30" t="s">
        <v>1683</v>
      </c>
      <c r="E419" s="28" t="s">
        <v>131</v>
      </c>
      <c r="F419" s="28" t="s">
        <v>126</v>
      </c>
      <c r="G419" s="28" t="s">
        <v>470</v>
      </c>
      <c r="H419" s="26" t="str">
        <f>IFERROR(IF(VLOOKUP(B419,'R&amp;C_5.15.1'!$B$2:$G$453,1,FALSE)=B419,"",),"NEW")</f>
        <v/>
      </c>
      <c r="I419" s="26" t="str">
        <f>IF(H419="NEW","NEW",IF(VLOOKUP(B419,'R&amp;C_5.15.1'!$B$2:$G$453,2,FALSE)=C419,"","UPDATED"))</f>
        <v/>
      </c>
      <c r="J419" s="26" t="str">
        <f>IF(H419="NEW","NEW",IF(VLOOKUP(B419,'R&amp;C_5.15.1'!$B$2:$G$453,3,FALSE)=D419,"","UPDATED"))</f>
        <v/>
      </c>
      <c r="K419" s="26" t="str">
        <f>IF(H419="NEW","NEW",IF(VLOOKUP(B419,'R&amp;C_5.15.1'!$B$2:$G$453,4,FALSE)=E419,"","UPDATED"))</f>
        <v/>
      </c>
      <c r="L419" s="26" t="str">
        <f>IF(H419="NEW","NEW",IF(VLOOKUP(B419,'R&amp;C_5.15.1'!$B$2:$G$453,5,FALSE)=F419,"","UPDATED"))</f>
        <v/>
      </c>
      <c r="M419" s="26" t="str">
        <f>IF(H419="NEW","NEW",IF(VLOOKUP(B419,'R&amp;C_5.15.1'!$B$2:$G$453,6,FALSE)=G419,"","UPDATED"))</f>
        <v/>
      </c>
      <c r="N419" s="26" t="str">
        <f>IF(CONCATENATE(Table2[[#This Row],[Check 
Code]],Table2[[#This Row],[Check 
Funct.]],Table2[[#This Row],[Check 
Tech.]],Table2[[#This Row],[Check DROOLS]],Table2[[#This Row],[Check Domain]],Table2[[#This Row],[Check 
Tag]])="","",1)</f>
        <v/>
      </c>
    </row>
    <row r="420" spans="1:14" ht="89.25">
      <c r="A420" s="33" t="s">
        <v>1684</v>
      </c>
      <c r="B420" s="31" t="s">
        <v>1685</v>
      </c>
      <c r="C420" s="32" t="s">
        <v>1686</v>
      </c>
      <c r="D420" s="32" t="s">
        <v>1687</v>
      </c>
      <c r="E420" s="31" t="s">
        <v>125</v>
      </c>
      <c r="F420" s="31" t="s">
        <v>126</v>
      </c>
      <c r="G420" s="31" t="s">
        <v>1688</v>
      </c>
      <c r="H420" s="26" t="str">
        <f>IFERROR(IF(VLOOKUP(B420,'R&amp;C_5.15.1'!$B$2:$G$453,1,FALSE)=B420,"",),"NEW")</f>
        <v/>
      </c>
      <c r="I420" s="26" t="str">
        <f>IF(H420="NEW","NEW",IF(VLOOKUP(B420,'R&amp;C_5.15.1'!$B$2:$G$453,2,FALSE)=C420,"","UPDATED"))</f>
        <v/>
      </c>
      <c r="J420" s="26" t="str">
        <f>IF(H420="NEW","NEW",IF(VLOOKUP(B420,'R&amp;C_5.15.1'!$B$2:$G$453,3,FALSE)=D420,"","UPDATED"))</f>
        <v/>
      </c>
      <c r="K420" s="26" t="str">
        <f>IF(H420="NEW","NEW",IF(VLOOKUP(B420,'R&amp;C_5.15.1'!$B$2:$G$453,4,FALSE)=E420,"","UPDATED"))</f>
        <v/>
      </c>
      <c r="L420" s="26" t="str">
        <f>IF(H420="NEW","NEW",IF(VLOOKUP(B420,'R&amp;C_5.15.1'!$B$2:$G$453,5,FALSE)=F420,"","UPDATED"))</f>
        <v/>
      </c>
      <c r="M420" s="26" t="str">
        <f>IF(H420="NEW","NEW",IF(VLOOKUP(B420,'R&amp;C_5.15.1'!$B$2:$G$453,6,FALSE)=G420,"","UPDATED"))</f>
        <v/>
      </c>
      <c r="N420" s="26" t="str">
        <f>IF(CONCATENATE(Table2[[#This Row],[Check 
Code]],Table2[[#This Row],[Check 
Funct.]],Table2[[#This Row],[Check 
Tech.]],Table2[[#This Row],[Check DROOLS]],Table2[[#This Row],[Check Domain]],Table2[[#This Row],[Check 
Tag]])="","",1)</f>
        <v/>
      </c>
    </row>
    <row r="421" spans="1:14" ht="38.25">
      <c r="A421" s="33" t="s">
        <v>1689</v>
      </c>
      <c r="B421" s="28" t="s">
        <v>1690</v>
      </c>
      <c r="C421" s="30" t="s">
        <v>1691</v>
      </c>
      <c r="D421" s="30" t="s">
        <v>1691</v>
      </c>
      <c r="E421" s="28" t="s">
        <v>125</v>
      </c>
      <c r="F421" s="28" t="s">
        <v>126</v>
      </c>
      <c r="G421" s="28" t="s">
        <v>1499</v>
      </c>
      <c r="H421" s="26" t="str">
        <f>IFERROR(IF(VLOOKUP(B421,'R&amp;C_5.15.1'!$B$2:$G$453,1,FALSE)=B421,"",),"NEW")</f>
        <v/>
      </c>
      <c r="I421" s="26" t="str">
        <f>IF(H421="NEW","NEW",IF(VLOOKUP(B421,'R&amp;C_5.15.1'!$B$2:$G$453,2,FALSE)=C421,"","UPDATED"))</f>
        <v/>
      </c>
      <c r="J421" s="26" t="str">
        <f>IF(H421="NEW","NEW",IF(VLOOKUP(B421,'R&amp;C_5.15.1'!$B$2:$G$453,3,FALSE)=D421,"","UPDATED"))</f>
        <v/>
      </c>
      <c r="K421" s="26" t="str">
        <f>IF(H421="NEW","NEW",IF(VLOOKUP(B421,'R&amp;C_5.15.1'!$B$2:$G$453,4,FALSE)=E421,"","UPDATED"))</f>
        <v/>
      </c>
      <c r="L421" s="26" t="str">
        <f>IF(H421="NEW","NEW",IF(VLOOKUP(B421,'R&amp;C_5.15.1'!$B$2:$G$453,5,FALSE)=F421,"","UPDATED"))</f>
        <v/>
      </c>
      <c r="M421" s="26" t="str">
        <f>IF(H421="NEW","NEW",IF(VLOOKUP(B421,'R&amp;C_5.15.1'!$B$2:$G$453,6,FALSE)=G421,"","UPDATED"))</f>
        <v/>
      </c>
      <c r="N421" s="26" t="str">
        <f>IF(CONCATENATE(Table2[[#This Row],[Check 
Code]],Table2[[#This Row],[Check 
Funct.]],Table2[[#This Row],[Check 
Tech.]],Table2[[#This Row],[Check DROOLS]],Table2[[#This Row],[Check Domain]],Table2[[#This Row],[Check 
Tag]])="","",1)</f>
        <v/>
      </c>
    </row>
    <row r="422" spans="1:14" ht="153">
      <c r="A422" s="33" t="s">
        <v>1692</v>
      </c>
      <c r="B422" s="31" t="s">
        <v>1693</v>
      </c>
      <c r="C422" s="32" t="s">
        <v>1694</v>
      </c>
      <c r="D422" s="32" t="s">
        <v>1695</v>
      </c>
      <c r="E422" s="31" t="s">
        <v>131</v>
      </c>
      <c r="F422" s="31" t="s">
        <v>126</v>
      </c>
      <c r="G422" s="31" t="s">
        <v>1696</v>
      </c>
      <c r="H422" s="26" t="str">
        <f>IFERROR(IF(VLOOKUP(B422,'R&amp;C_5.15.1'!$B$2:$G$453,1,FALSE)=B422,"",),"NEW")</f>
        <v/>
      </c>
      <c r="I422" s="26" t="str">
        <f>IF(H422="NEW","NEW",IF(VLOOKUP(B422,'R&amp;C_5.15.1'!$B$2:$G$453,2,FALSE)=C422,"","UPDATED"))</f>
        <v/>
      </c>
      <c r="J422" s="26" t="str">
        <f>IF(H422="NEW","NEW",IF(VLOOKUP(B422,'R&amp;C_5.15.1'!$B$2:$G$453,3,FALSE)=D422,"","UPDATED"))</f>
        <v/>
      </c>
      <c r="K422" s="26" t="str">
        <f>IF(H422="NEW","NEW",IF(VLOOKUP(B422,'R&amp;C_5.15.1'!$B$2:$G$453,4,FALSE)=E422,"","UPDATED"))</f>
        <v/>
      </c>
      <c r="L422" s="26" t="str">
        <f>IF(H422="NEW","NEW",IF(VLOOKUP(B422,'R&amp;C_5.15.1'!$B$2:$G$453,5,FALSE)=F422,"","UPDATED"))</f>
        <v/>
      </c>
      <c r="M422" s="26" t="str">
        <f>IF(H422="NEW","NEW",IF(VLOOKUP(B422,'R&amp;C_5.15.1'!$B$2:$G$453,6,FALSE)=G422,"","UPDATED"))</f>
        <v/>
      </c>
      <c r="N422" s="26" t="str">
        <f>IF(CONCATENATE(Table2[[#This Row],[Check 
Code]],Table2[[#This Row],[Check 
Funct.]],Table2[[#This Row],[Check 
Tech.]],Table2[[#This Row],[Check DROOLS]],Table2[[#This Row],[Check Domain]],Table2[[#This Row],[Check 
Tag]])="","",1)</f>
        <v/>
      </c>
    </row>
    <row r="423" spans="1:14" ht="38.25">
      <c r="A423" s="33" t="s">
        <v>1697</v>
      </c>
      <c r="B423" s="28" t="s">
        <v>1698</v>
      </c>
      <c r="C423" s="30" t="s">
        <v>1699</v>
      </c>
      <c r="D423" s="30" t="s">
        <v>1700</v>
      </c>
      <c r="E423" s="28" t="s">
        <v>131</v>
      </c>
      <c r="F423" s="28" t="s">
        <v>126</v>
      </c>
      <c r="G423" s="28" t="s">
        <v>470</v>
      </c>
      <c r="H423" s="26" t="str">
        <f>IFERROR(IF(VLOOKUP(B423,'R&amp;C_5.15.1'!$B$2:$G$453,1,FALSE)=B423,"",),"NEW")</f>
        <v/>
      </c>
      <c r="I423" s="26" t="str">
        <f>IF(H423="NEW","NEW",IF(VLOOKUP(B423,'R&amp;C_5.15.1'!$B$2:$G$453,2,FALSE)=C423,"","UPDATED"))</f>
        <v/>
      </c>
      <c r="J423" s="26" t="str">
        <f>IF(H423="NEW","NEW",IF(VLOOKUP(B423,'R&amp;C_5.15.1'!$B$2:$G$453,3,FALSE)=D423,"","UPDATED"))</f>
        <v/>
      </c>
      <c r="K423" s="26" t="str">
        <f>IF(H423="NEW","NEW",IF(VLOOKUP(B423,'R&amp;C_5.15.1'!$B$2:$G$453,4,FALSE)=E423,"","UPDATED"))</f>
        <v/>
      </c>
      <c r="L423" s="26" t="str">
        <f>IF(H423="NEW","NEW",IF(VLOOKUP(B423,'R&amp;C_5.15.1'!$B$2:$G$453,5,FALSE)=F423,"","UPDATED"))</f>
        <v/>
      </c>
      <c r="M423" s="26" t="str">
        <f>IF(H423="NEW","NEW",IF(VLOOKUP(B423,'R&amp;C_5.15.1'!$B$2:$G$453,6,FALSE)=G423,"","UPDATED"))</f>
        <v/>
      </c>
      <c r="N423" s="26" t="str">
        <f>IF(CONCATENATE(Table2[[#This Row],[Check 
Code]],Table2[[#This Row],[Check 
Funct.]],Table2[[#This Row],[Check 
Tech.]],Table2[[#This Row],[Check DROOLS]],Table2[[#This Row],[Check Domain]],Table2[[#This Row],[Check 
Tag]])="","",1)</f>
        <v/>
      </c>
    </row>
    <row r="424" spans="1:14" ht="38.25">
      <c r="A424" s="33" t="s">
        <v>1701</v>
      </c>
      <c r="B424" s="31" t="s">
        <v>1702</v>
      </c>
      <c r="C424" s="32" t="s">
        <v>1703</v>
      </c>
      <c r="D424" s="32" t="s">
        <v>1704</v>
      </c>
      <c r="E424" s="31" t="s">
        <v>125</v>
      </c>
      <c r="F424" s="31" t="s">
        <v>126</v>
      </c>
      <c r="G424" s="31" t="s">
        <v>1705</v>
      </c>
      <c r="H424" s="26" t="str">
        <f>IFERROR(IF(VLOOKUP(B424,'R&amp;C_5.15.1'!$B$2:$G$453,1,FALSE)=B424,"",),"NEW")</f>
        <v/>
      </c>
      <c r="I424" s="26" t="str">
        <f>IF(H424="NEW","NEW",IF(VLOOKUP(B424,'R&amp;C_5.15.1'!$B$2:$G$453,2,FALSE)=C424,"","UPDATED"))</f>
        <v/>
      </c>
      <c r="J424" s="26" t="str">
        <f>IF(H424="NEW","NEW",IF(VLOOKUP(B424,'R&amp;C_5.15.1'!$B$2:$G$453,3,FALSE)=D424,"","UPDATED"))</f>
        <v/>
      </c>
      <c r="K424" s="26" t="str">
        <f>IF(H424="NEW","NEW",IF(VLOOKUP(B424,'R&amp;C_5.15.1'!$B$2:$G$453,4,FALSE)=E424,"","UPDATED"))</f>
        <v/>
      </c>
      <c r="L424" s="26" t="str">
        <f>IF(H424="NEW","NEW",IF(VLOOKUP(B424,'R&amp;C_5.15.1'!$B$2:$G$453,5,FALSE)=F424,"","UPDATED"))</f>
        <v/>
      </c>
      <c r="M424" s="26" t="str">
        <f>IF(H424="NEW","NEW",IF(VLOOKUP(B424,'R&amp;C_5.15.1'!$B$2:$G$453,6,FALSE)=G424,"","UPDATED"))</f>
        <v/>
      </c>
      <c r="N424" s="26" t="str">
        <f>IF(CONCATENATE(Table2[[#This Row],[Check 
Code]],Table2[[#This Row],[Check 
Funct.]],Table2[[#This Row],[Check 
Tech.]],Table2[[#This Row],[Check DROOLS]],Table2[[#This Row],[Check Domain]],Table2[[#This Row],[Check 
Tag]])="","",1)</f>
        <v/>
      </c>
    </row>
    <row r="425" spans="1:14" ht="25.5">
      <c r="A425" s="33" t="s">
        <v>1706</v>
      </c>
      <c r="B425" s="28" t="s">
        <v>1707</v>
      </c>
      <c r="C425" s="30" t="s">
        <v>1708</v>
      </c>
      <c r="D425" s="30" t="s">
        <v>1708</v>
      </c>
      <c r="E425" s="28" t="s">
        <v>131</v>
      </c>
      <c r="F425" s="28" t="s">
        <v>126</v>
      </c>
      <c r="G425" s="28" t="s">
        <v>329</v>
      </c>
      <c r="H425" s="26" t="str">
        <f>IFERROR(IF(VLOOKUP(B425,'R&amp;C_5.15.1'!$B$2:$G$453,1,FALSE)=B425,"",),"NEW")</f>
        <v/>
      </c>
      <c r="I425" s="26" t="str">
        <f>IF(H425="NEW","NEW",IF(VLOOKUP(B425,'R&amp;C_5.15.1'!$B$2:$G$453,2,FALSE)=C425,"","UPDATED"))</f>
        <v/>
      </c>
      <c r="J425" s="26" t="str">
        <f>IF(H425="NEW","NEW",IF(VLOOKUP(B425,'R&amp;C_5.15.1'!$B$2:$G$453,3,FALSE)=D425,"","UPDATED"))</f>
        <v/>
      </c>
      <c r="K425" s="26" t="str">
        <f>IF(H425="NEW","NEW",IF(VLOOKUP(B425,'R&amp;C_5.15.1'!$B$2:$G$453,4,FALSE)=E425,"","UPDATED"))</f>
        <v/>
      </c>
      <c r="L425" s="26" t="str">
        <f>IF(H425="NEW","NEW",IF(VLOOKUP(B425,'R&amp;C_5.15.1'!$B$2:$G$453,5,FALSE)=F425,"","UPDATED"))</f>
        <v/>
      </c>
      <c r="M425" s="26" t="str">
        <f>IF(H425="NEW","NEW",IF(VLOOKUP(B425,'R&amp;C_5.15.1'!$B$2:$G$453,6,FALSE)=G425,"","UPDATED"))</f>
        <v/>
      </c>
      <c r="N425" s="26" t="str">
        <f>IF(CONCATENATE(Table2[[#This Row],[Check 
Code]],Table2[[#This Row],[Check 
Funct.]],Table2[[#This Row],[Check 
Tech.]],Table2[[#This Row],[Check DROOLS]],Table2[[#This Row],[Check Domain]],Table2[[#This Row],[Check 
Tag]])="","",1)</f>
        <v/>
      </c>
    </row>
    <row r="426" spans="1:14" ht="63.75">
      <c r="A426" s="33" t="s">
        <v>1709</v>
      </c>
      <c r="B426" s="31" t="s">
        <v>1710</v>
      </c>
      <c r="C426" s="32" t="s">
        <v>1711</v>
      </c>
      <c r="D426" s="32" t="s">
        <v>1712</v>
      </c>
      <c r="E426" s="31" t="s">
        <v>131</v>
      </c>
      <c r="F426" s="31" t="s">
        <v>126</v>
      </c>
      <c r="G426" s="31" t="s">
        <v>919</v>
      </c>
      <c r="H426" s="26" t="str">
        <f>IFERROR(IF(VLOOKUP(B426,'R&amp;C_5.15.1'!$B$2:$G$453,1,FALSE)=B426,"",),"NEW")</f>
        <v/>
      </c>
      <c r="I426" s="26" t="str">
        <f>IF(H426="NEW","NEW",IF(VLOOKUP(B426,'R&amp;C_5.15.1'!$B$2:$G$453,2,FALSE)=C426,"","UPDATED"))</f>
        <v/>
      </c>
      <c r="J426" s="26" t="str">
        <f>IF(H426="NEW","NEW",IF(VLOOKUP(B426,'R&amp;C_5.15.1'!$B$2:$G$453,3,FALSE)=D426,"","UPDATED"))</f>
        <v/>
      </c>
      <c r="K426" s="26" t="str">
        <f>IF(H426="NEW","NEW",IF(VLOOKUP(B426,'R&amp;C_5.15.1'!$B$2:$G$453,4,FALSE)=E426,"","UPDATED"))</f>
        <v/>
      </c>
      <c r="L426" s="26" t="str">
        <f>IF(H426="NEW","NEW",IF(VLOOKUP(B426,'R&amp;C_5.15.1'!$B$2:$G$453,5,FALSE)=F426,"","UPDATED"))</f>
        <v/>
      </c>
      <c r="M426" s="26" t="str">
        <f>IF(H426="NEW","NEW",IF(VLOOKUP(B426,'R&amp;C_5.15.1'!$B$2:$G$453,6,FALSE)=G426,"","UPDATED"))</f>
        <v/>
      </c>
      <c r="N426" s="26" t="str">
        <f>IF(CONCATENATE(Table2[[#This Row],[Check 
Code]],Table2[[#This Row],[Check 
Funct.]],Table2[[#This Row],[Check 
Tech.]],Table2[[#This Row],[Check DROOLS]],Table2[[#This Row],[Check Domain]],Table2[[#This Row],[Check 
Tag]])="","",1)</f>
        <v/>
      </c>
    </row>
    <row r="427" spans="1:14" ht="114.75">
      <c r="A427" s="33" t="s">
        <v>1713</v>
      </c>
      <c r="B427" s="28" t="s">
        <v>1714</v>
      </c>
      <c r="C427" s="30" t="s">
        <v>1715</v>
      </c>
      <c r="D427" s="30" t="s">
        <v>1716</v>
      </c>
      <c r="E427" s="28" t="s">
        <v>131</v>
      </c>
      <c r="F427" s="28" t="s">
        <v>126</v>
      </c>
      <c r="G427" s="28" t="s">
        <v>1717</v>
      </c>
      <c r="H427" s="26" t="str">
        <f>IFERROR(IF(VLOOKUP(B427,'R&amp;C_5.15.1'!$B$2:$G$453,1,FALSE)=B427,"",),"NEW")</f>
        <v/>
      </c>
      <c r="I427" s="26" t="str">
        <f>IF(H427="NEW","NEW",IF(VLOOKUP(B427,'R&amp;C_5.15.1'!$B$2:$G$453,2,FALSE)=C427,"","UPDATED"))</f>
        <v/>
      </c>
      <c r="J427" s="26" t="str">
        <f>IF(H427="NEW","NEW",IF(VLOOKUP(B427,'R&amp;C_5.15.1'!$B$2:$G$453,3,FALSE)=D427,"","UPDATED"))</f>
        <v/>
      </c>
      <c r="K427" s="26" t="str">
        <f>IF(H427="NEW","NEW",IF(VLOOKUP(B427,'R&amp;C_5.15.1'!$B$2:$G$453,4,FALSE)=E427,"","UPDATED"))</f>
        <v/>
      </c>
      <c r="L427" s="26" t="str">
        <f>IF(H427="NEW","NEW",IF(VLOOKUP(B427,'R&amp;C_5.15.1'!$B$2:$G$453,5,FALSE)=F427,"","UPDATED"))</f>
        <v/>
      </c>
      <c r="M427" s="26" t="str">
        <f>IF(H427="NEW","NEW",IF(VLOOKUP(B427,'R&amp;C_5.15.1'!$B$2:$G$453,6,FALSE)=G427,"","UPDATED"))</f>
        <v/>
      </c>
      <c r="N427" s="26" t="str">
        <f>IF(CONCATENATE(Table2[[#This Row],[Check 
Code]],Table2[[#This Row],[Check 
Funct.]],Table2[[#This Row],[Check 
Tech.]],Table2[[#This Row],[Check DROOLS]],Table2[[#This Row],[Check Domain]],Table2[[#This Row],[Check 
Tag]])="","",1)</f>
        <v/>
      </c>
    </row>
    <row r="428" spans="1:14" ht="76.5">
      <c r="A428" s="33" t="s">
        <v>1718</v>
      </c>
      <c r="B428" s="31" t="s">
        <v>1719</v>
      </c>
      <c r="C428" s="32" t="s">
        <v>1720</v>
      </c>
      <c r="D428" s="32" t="s">
        <v>1721</v>
      </c>
      <c r="E428" s="31" t="s">
        <v>131</v>
      </c>
      <c r="F428" s="31" t="s">
        <v>126</v>
      </c>
      <c r="G428" s="31" t="s">
        <v>449</v>
      </c>
      <c r="H428" s="26" t="str">
        <f>IFERROR(IF(VLOOKUP(B428,'R&amp;C_5.15.1'!$B$2:$G$453,1,FALSE)=B428,"",),"NEW")</f>
        <v/>
      </c>
      <c r="I428" s="26" t="str">
        <f>IF(H428="NEW","NEW",IF(VLOOKUP(B428,'R&amp;C_5.15.1'!$B$2:$G$453,2,FALSE)=C428,"","UPDATED"))</f>
        <v/>
      </c>
      <c r="J428" s="26" t="str">
        <f>IF(H428="NEW","NEW",IF(VLOOKUP(B428,'R&amp;C_5.15.1'!$B$2:$G$453,3,FALSE)=D428,"","UPDATED"))</f>
        <v/>
      </c>
      <c r="K428" s="26" t="str">
        <f>IF(H428="NEW","NEW",IF(VLOOKUP(B428,'R&amp;C_5.15.1'!$B$2:$G$453,4,FALSE)=E428,"","UPDATED"))</f>
        <v/>
      </c>
      <c r="L428" s="26" t="str">
        <f>IF(H428="NEW","NEW",IF(VLOOKUP(B428,'R&amp;C_5.15.1'!$B$2:$G$453,5,FALSE)=F428,"","UPDATED"))</f>
        <v/>
      </c>
      <c r="M428" s="26" t="str">
        <f>IF(H428="NEW","NEW",IF(VLOOKUP(B428,'R&amp;C_5.15.1'!$B$2:$G$453,6,FALSE)=G428,"","UPDATED"))</f>
        <v/>
      </c>
      <c r="N428" s="26" t="str">
        <f>IF(CONCATENATE(Table2[[#This Row],[Check 
Code]],Table2[[#This Row],[Check 
Funct.]],Table2[[#This Row],[Check 
Tech.]],Table2[[#This Row],[Check DROOLS]],Table2[[#This Row],[Check Domain]],Table2[[#This Row],[Check 
Tag]])="","",1)</f>
        <v/>
      </c>
    </row>
    <row r="429" spans="1:14" ht="76.5">
      <c r="A429" s="33" t="s">
        <v>1722</v>
      </c>
      <c r="B429" s="28" t="s">
        <v>1723</v>
      </c>
      <c r="C429" s="30" t="s">
        <v>1724</v>
      </c>
      <c r="D429" s="30" t="s">
        <v>1725</v>
      </c>
      <c r="E429" s="28" t="s">
        <v>131</v>
      </c>
      <c r="F429" s="28" t="s">
        <v>126</v>
      </c>
      <c r="G429" s="28" t="s">
        <v>1726</v>
      </c>
      <c r="H429" s="26" t="str">
        <f>IFERROR(IF(VLOOKUP(B429,'R&amp;C_5.15.1'!$B$2:$G$453,1,FALSE)=B429,"",),"NEW")</f>
        <v/>
      </c>
      <c r="I429" s="26" t="str">
        <f>IF(H429="NEW","NEW",IF(VLOOKUP(B429,'R&amp;C_5.15.1'!$B$2:$G$453,2,FALSE)=C429,"","UPDATED"))</f>
        <v/>
      </c>
      <c r="J429" s="26" t="str">
        <f>IF(H429="NEW","NEW",IF(VLOOKUP(B429,'R&amp;C_5.15.1'!$B$2:$G$453,3,FALSE)=D429,"","UPDATED"))</f>
        <v/>
      </c>
      <c r="K429" s="26" t="str">
        <f>IF(H429="NEW","NEW",IF(VLOOKUP(B429,'R&amp;C_5.15.1'!$B$2:$G$453,4,FALSE)=E429,"","UPDATED"))</f>
        <v/>
      </c>
      <c r="L429" s="26" t="str">
        <f>IF(H429="NEW","NEW",IF(VLOOKUP(B429,'R&amp;C_5.15.1'!$B$2:$G$453,5,FALSE)=F429,"","UPDATED"))</f>
        <v/>
      </c>
      <c r="M429" s="26" t="str">
        <f>IF(H429="NEW","NEW",IF(VLOOKUP(B429,'R&amp;C_5.15.1'!$B$2:$G$453,6,FALSE)=G429,"","UPDATED"))</f>
        <v/>
      </c>
      <c r="N429" s="26" t="str">
        <f>IF(CONCATENATE(Table2[[#This Row],[Check 
Code]],Table2[[#This Row],[Check 
Funct.]],Table2[[#This Row],[Check 
Tech.]],Table2[[#This Row],[Check DROOLS]],Table2[[#This Row],[Check Domain]],Table2[[#This Row],[Check 
Tag]])="","",1)</f>
        <v/>
      </c>
    </row>
    <row r="430" spans="1:14" ht="76.5">
      <c r="A430" s="33" t="s">
        <v>1727</v>
      </c>
      <c r="B430" s="31" t="s">
        <v>1728</v>
      </c>
      <c r="C430" s="32" t="s">
        <v>1729</v>
      </c>
      <c r="D430" s="32" t="s">
        <v>1730</v>
      </c>
      <c r="E430" s="31" t="s">
        <v>131</v>
      </c>
      <c r="F430" s="31" t="s">
        <v>126</v>
      </c>
      <c r="G430" s="31" t="s">
        <v>1731</v>
      </c>
      <c r="H430" s="26" t="str">
        <f>IFERROR(IF(VLOOKUP(B430,'R&amp;C_5.15.1'!$B$2:$G$453,1,FALSE)=B430,"",),"NEW")</f>
        <v/>
      </c>
      <c r="I430" s="26" t="str">
        <f>IF(H430="NEW","NEW",IF(VLOOKUP(B430,'R&amp;C_5.15.1'!$B$2:$G$453,2,FALSE)=C430,"","UPDATED"))</f>
        <v/>
      </c>
      <c r="J430" s="26" t="str">
        <f>IF(H430="NEW","NEW",IF(VLOOKUP(B430,'R&amp;C_5.15.1'!$B$2:$G$453,3,FALSE)=D430,"","UPDATED"))</f>
        <v/>
      </c>
      <c r="K430" s="26" t="str">
        <f>IF(H430="NEW","NEW",IF(VLOOKUP(B430,'R&amp;C_5.15.1'!$B$2:$G$453,4,FALSE)=E430,"","UPDATED"))</f>
        <v/>
      </c>
      <c r="L430" s="26" t="str">
        <f>IF(H430="NEW","NEW",IF(VLOOKUP(B430,'R&amp;C_5.15.1'!$B$2:$G$453,5,FALSE)=F430,"","UPDATED"))</f>
        <v/>
      </c>
      <c r="M430" s="26" t="str">
        <f>IF(H430="NEW","NEW",IF(VLOOKUP(B430,'R&amp;C_5.15.1'!$B$2:$G$453,6,FALSE)=G430,"","UPDATED"))</f>
        <v/>
      </c>
      <c r="N430" s="26" t="str">
        <f>IF(CONCATENATE(Table2[[#This Row],[Check 
Code]],Table2[[#This Row],[Check 
Funct.]],Table2[[#This Row],[Check 
Tech.]],Table2[[#This Row],[Check DROOLS]],Table2[[#This Row],[Check Domain]],Table2[[#This Row],[Check 
Tag]])="","",1)</f>
        <v/>
      </c>
    </row>
    <row r="431" spans="1:14" ht="114.75">
      <c r="A431" s="33" t="s">
        <v>1732</v>
      </c>
      <c r="B431" s="28" t="s">
        <v>1733</v>
      </c>
      <c r="C431" s="30" t="s">
        <v>1734</v>
      </c>
      <c r="D431" s="30" t="s">
        <v>1735</v>
      </c>
      <c r="E431" s="28" t="s">
        <v>131</v>
      </c>
      <c r="F431" s="28" t="s">
        <v>126</v>
      </c>
      <c r="G431" s="28" t="s">
        <v>1736</v>
      </c>
      <c r="H431" s="26" t="str">
        <f>IFERROR(IF(VLOOKUP(B431,'R&amp;C_5.15.1'!$B$2:$G$453,1,FALSE)=B431,"",),"NEW")</f>
        <v/>
      </c>
      <c r="I431" s="26" t="str">
        <f>IF(H431="NEW","NEW",IF(VLOOKUP(B431,'R&amp;C_5.15.1'!$B$2:$G$453,2,FALSE)=C431,"","UPDATED"))</f>
        <v/>
      </c>
      <c r="J431" s="26" t="str">
        <f>IF(H431="NEW","NEW",IF(VLOOKUP(B431,'R&amp;C_5.15.1'!$B$2:$G$453,3,FALSE)=D431,"","UPDATED"))</f>
        <v/>
      </c>
      <c r="K431" s="26" t="str">
        <f>IF(H431="NEW","NEW",IF(VLOOKUP(B431,'R&amp;C_5.15.1'!$B$2:$G$453,4,FALSE)=E431,"","UPDATED"))</f>
        <v/>
      </c>
      <c r="L431" s="26" t="str">
        <f>IF(H431="NEW","NEW",IF(VLOOKUP(B431,'R&amp;C_5.15.1'!$B$2:$G$453,5,FALSE)=F431,"","UPDATED"))</f>
        <v/>
      </c>
      <c r="M431" s="26" t="str">
        <f>IF(H431="NEW","NEW",IF(VLOOKUP(B431,'R&amp;C_5.15.1'!$B$2:$G$453,6,FALSE)=G431,"","UPDATED"))</f>
        <v/>
      </c>
      <c r="N431" s="26" t="str">
        <f>IF(CONCATENATE(Table2[[#This Row],[Check 
Code]],Table2[[#This Row],[Check 
Funct.]],Table2[[#This Row],[Check 
Tech.]],Table2[[#This Row],[Check DROOLS]],Table2[[#This Row],[Check Domain]],Table2[[#This Row],[Check 
Tag]])="","",1)</f>
        <v/>
      </c>
    </row>
    <row r="432" spans="1:14" ht="395.25">
      <c r="A432" s="33" t="s">
        <v>1737</v>
      </c>
      <c r="B432" s="31" t="s">
        <v>1738</v>
      </c>
      <c r="C432" s="32" t="s">
        <v>1739</v>
      </c>
      <c r="D432" s="32" t="s">
        <v>1740</v>
      </c>
      <c r="E432" s="31" t="s">
        <v>131</v>
      </c>
      <c r="F432" s="31" t="s">
        <v>126</v>
      </c>
      <c r="G432" s="31" t="s">
        <v>1741</v>
      </c>
      <c r="H432" s="26" t="str">
        <f>IFERROR(IF(VLOOKUP(B432,'R&amp;C_5.15.1'!$B$2:$G$453,1,FALSE)=B432,"",),"NEW")</f>
        <v/>
      </c>
      <c r="I432" s="26" t="str">
        <f>IF(H432="NEW","NEW",IF(VLOOKUP(B432,'R&amp;C_5.15.1'!$B$2:$G$453,2,FALSE)=C432,"","UPDATED"))</f>
        <v/>
      </c>
      <c r="J432" s="26" t="str">
        <f>IF(H432="NEW","NEW",IF(VLOOKUP(B432,'R&amp;C_5.15.1'!$B$2:$G$453,3,FALSE)=D432,"","UPDATED"))</f>
        <v/>
      </c>
      <c r="K432" s="26" t="str">
        <f>IF(H432="NEW","NEW",IF(VLOOKUP(B432,'R&amp;C_5.15.1'!$B$2:$G$453,4,FALSE)=E432,"","UPDATED"))</f>
        <v/>
      </c>
      <c r="L432" s="26" t="str">
        <f>IF(H432="NEW","NEW",IF(VLOOKUP(B432,'R&amp;C_5.15.1'!$B$2:$G$453,5,FALSE)=F432,"","UPDATED"))</f>
        <v/>
      </c>
      <c r="M432" s="26" t="str">
        <f>IF(H432="NEW","NEW",IF(VLOOKUP(B432,'R&amp;C_5.15.1'!$B$2:$G$453,6,FALSE)=G432,"","UPDATED"))</f>
        <v/>
      </c>
      <c r="N432" s="26" t="str">
        <f>IF(CONCATENATE(Table2[[#This Row],[Check 
Code]],Table2[[#This Row],[Check 
Funct.]],Table2[[#This Row],[Check 
Tech.]],Table2[[#This Row],[Check DROOLS]],Table2[[#This Row],[Check Domain]],Table2[[#This Row],[Check 
Tag]])="","",1)</f>
        <v/>
      </c>
    </row>
    <row r="433" spans="1:14" ht="63.75">
      <c r="A433" s="33" t="s">
        <v>1742</v>
      </c>
      <c r="B433" s="28" t="s">
        <v>1743</v>
      </c>
      <c r="C433" s="30" t="s">
        <v>1744</v>
      </c>
      <c r="D433" s="30" t="s">
        <v>1745</v>
      </c>
      <c r="E433" s="28" t="s">
        <v>131</v>
      </c>
      <c r="F433" s="28" t="s">
        <v>126</v>
      </c>
      <c r="G433" s="28" t="s">
        <v>1746</v>
      </c>
      <c r="H433" s="26" t="str">
        <f>IFERROR(IF(VLOOKUP(B433,'R&amp;C_5.15.1'!$B$2:$G$453,1,FALSE)=B433,"",),"NEW")</f>
        <v/>
      </c>
      <c r="I433" s="26" t="str">
        <f>IF(H433="NEW","NEW",IF(VLOOKUP(B433,'R&amp;C_5.15.1'!$B$2:$G$453,2,FALSE)=C433,"","UPDATED"))</f>
        <v/>
      </c>
      <c r="J433" s="26" t="str">
        <f>IF(H433="NEW","NEW",IF(VLOOKUP(B433,'R&amp;C_5.15.1'!$B$2:$G$453,3,FALSE)=D433,"","UPDATED"))</f>
        <v/>
      </c>
      <c r="K433" s="26" t="str">
        <f>IF(H433="NEW","NEW",IF(VLOOKUP(B433,'R&amp;C_5.15.1'!$B$2:$G$453,4,FALSE)=E433,"","UPDATED"))</f>
        <v/>
      </c>
      <c r="L433" s="26" t="str">
        <f>IF(H433="NEW","NEW",IF(VLOOKUP(B433,'R&amp;C_5.15.1'!$B$2:$G$453,5,FALSE)=F433,"","UPDATED"))</f>
        <v/>
      </c>
      <c r="M433" s="26" t="str">
        <f>IF(H433="NEW","NEW",IF(VLOOKUP(B433,'R&amp;C_5.15.1'!$B$2:$G$453,6,FALSE)=G433,"","UPDATED"))</f>
        <v/>
      </c>
      <c r="N433" s="26" t="str">
        <f>IF(CONCATENATE(Table2[[#This Row],[Check 
Code]],Table2[[#This Row],[Check 
Funct.]],Table2[[#This Row],[Check 
Tech.]],Table2[[#This Row],[Check DROOLS]],Table2[[#This Row],[Check Domain]],Table2[[#This Row],[Check 
Tag]])="","",1)</f>
        <v/>
      </c>
    </row>
    <row r="434" spans="1:14" ht="242.25">
      <c r="A434" s="33" t="s">
        <v>1747</v>
      </c>
      <c r="B434" s="31" t="s">
        <v>1748</v>
      </c>
      <c r="C434" s="32" t="s">
        <v>1749</v>
      </c>
      <c r="D434" s="32" t="s">
        <v>1750</v>
      </c>
      <c r="E434" s="31" t="s">
        <v>131</v>
      </c>
      <c r="F434" s="31" t="s">
        <v>126</v>
      </c>
      <c r="G434" s="31" t="s">
        <v>1741</v>
      </c>
      <c r="H434" s="26" t="str">
        <f>IFERROR(IF(VLOOKUP(B434,'R&amp;C_5.15.1'!$B$2:$G$453,1,FALSE)=B434,"",),"NEW")</f>
        <v/>
      </c>
      <c r="I434" s="26" t="str">
        <f>IF(H434="NEW","NEW",IF(VLOOKUP(B434,'R&amp;C_5.15.1'!$B$2:$G$453,2,FALSE)=C434,"","UPDATED"))</f>
        <v/>
      </c>
      <c r="J434" s="26" t="str">
        <f>IF(H434="NEW","NEW",IF(VLOOKUP(B434,'R&amp;C_5.15.1'!$B$2:$G$453,3,FALSE)=D434,"","UPDATED"))</f>
        <v/>
      </c>
      <c r="K434" s="26" t="str">
        <f>IF(H434="NEW","NEW",IF(VLOOKUP(B434,'R&amp;C_5.15.1'!$B$2:$G$453,4,FALSE)=E434,"","UPDATED"))</f>
        <v/>
      </c>
      <c r="L434" s="26" t="str">
        <f>IF(H434="NEW","NEW",IF(VLOOKUP(B434,'R&amp;C_5.15.1'!$B$2:$G$453,5,FALSE)=F434,"","UPDATED"))</f>
        <v/>
      </c>
      <c r="M434" s="26" t="str">
        <f>IF(H434="NEW","NEW",IF(VLOOKUP(B434,'R&amp;C_5.15.1'!$B$2:$G$453,6,FALSE)=G434,"","UPDATED"))</f>
        <v/>
      </c>
      <c r="N434" s="26" t="str">
        <f>IF(CONCATENATE(Table2[[#This Row],[Check 
Code]],Table2[[#This Row],[Check 
Funct.]],Table2[[#This Row],[Check 
Tech.]],Table2[[#This Row],[Check DROOLS]],Table2[[#This Row],[Check Domain]],Table2[[#This Row],[Check 
Tag]])="","",1)</f>
        <v/>
      </c>
    </row>
    <row r="435" spans="1:14" ht="38.25">
      <c r="A435" s="33" t="s">
        <v>1751</v>
      </c>
      <c r="B435" s="28" t="s">
        <v>1752</v>
      </c>
      <c r="C435" s="30" t="s">
        <v>1753</v>
      </c>
      <c r="D435" s="30" t="s">
        <v>1754</v>
      </c>
      <c r="E435" s="28" t="s">
        <v>131</v>
      </c>
      <c r="F435" s="28" t="s">
        <v>126</v>
      </c>
      <c r="G435" s="28" t="s">
        <v>449</v>
      </c>
      <c r="H435" s="26" t="str">
        <f>IFERROR(IF(VLOOKUP(B435,'R&amp;C_5.15.1'!$B$2:$G$453,1,FALSE)=B435,"",),"NEW")</f>
        <v/>
      </c>
      <c r="I435" s="26" t="str">
        <f>IF(H435="NEW","NEW",IF(VLOOKUP(B435,'R&amp;C_5.15.1'!$B$2:$G$453,2,FALSE)=C435,"","UPDATED"))</f>
        <v/>
      </c>
      <c r="J435" s="26" t="str">
        <f>IF(H435="NEW","NEW",IF(VLOOKUP(B435,'R&amp;C_5.15.1'!$B$2:$G$453,3,FALSE)=D435,"","UPDATED"))</f>
        <v/>
      </c>
      <c r="K435" s="26" t="str">
        <f>IF(H435="NEW","NEW",IF(VLOOKUP(B435,'R&amp;C_5.15.1'!$B$2:$G$453,4,FALSE)=E435,"","UPDATED"))</f>
        <v/>
      </c>
      <c r="L435" s="26" t="str">
        <f>IF(H435="NEW","NEW",IF(VLOOKUP(B435,'R&amp;C_5.15.1'!$B$2:$G$453,5,FALSE)=F435,"","UPDATED"))</f>
        <v/>
      </c>
      <c r="M435" s="26" t="str">
        <f>IF(H435="NEW","NEW",IF(VLOOKUP(B435,'R&amp;C_5.15.1'!$B$2:$G$453,6,FALSE)=G435,"","UPDATED"))</f>
        <v/>
      </c>
      <c r="N435" s="26" t="str">
        <f>IF(CONCATENATE(Table2[[#This Row],[Check 
Code]],Table2[[#This Row],[Check 
Funct.]],Table2[[#This Row],[Check 
Tech.]],Table2[[#This Row],[Check DROOLS]],Table2[[#This Row],[Check Domain]],Table2[[#This Row],[Check 
Tag]])="","",1)</f>
        <v/>
      </c>
    </row>
    <row r="436" spans="1:14" ht="51">
      <c r="A436" s="33" t="s">
        <v>1755</v>
      </c>
      <c r="B436" s="31" t="s">
        <v>1756</v>
      </c>
      <c r="C436" s="32" t="s">
        <v>1757</v>
      </c>
      <c r="D436" s="32" t="s">
        <v>1758</v>
      </c>
      <c r="E436" s="31" t="s">
        <v>131</v>
      </c>
      <c r="F436" s="31" t="s">
        <v>126</v>
      </c>
      <c r="G436" s="31" t="s">
        <v>82</v>
      </c>
      <c r="H436" s="26" t="str">
        <f>IFERROR(IF(VLOOKUP(B436,'R&amp;C_5.15.1'!$B$2:$G$453,1,FALSE)=B436,"",),"NEW")</f>
        <v/>
      </c>
      <c r="I436" s="26" t="str">
        <f>IF(H436="NEW","NEW",IF(VLOOKUP(B436,'R&amp;C_5.15.1'!$B$2:$G$453,2,FALSE)=C436,"","UPDATED"))</f>
        <v/>
      </c>
      <c r="J436" s="26" t="str">
        <f>IF(H436="NEW","NEW",IF(VLOOKUP(B436,'R&amp;C_5.15.1'!$B$2:$G$453,3,FALSE)=D436,"","UPDATED"))</f>
        <v/>
      </c>
      <c r="K436" s="26" t="str">
        <f>IF(H436="NEW","NEW",IF(VLOOKUP(B436,'R&amp;C_5.15.1'!$B$2:$G$453,4,FALSE)=E436,"","UPDATED"))</f>
        <v/>
      </c>
      <c r="L436" s="26" t="str">
        <f>IF(H436="NEW","NEW",IF(VLOOKUP(B436,'R&amp;C_5.15.1'!$B$2:$G$453,5,FALSE)=F436,"","UPDATED"))</f>
        <v/>
      </c>
      <c r="M436" s="26" t="str">
        <f>IF(H436="NEW","NEW",IF(VLOOKUP(B436,'R&amp;C_5.15.1'!$B$2:$G$453,6,FALSE)=G436,"","UPDATED"))</f>
        <v/>
      </c>
      <c r="N436" s="26" t="str">
        <f>IF(CONCATENATE(Table2[[#This Row],[Check 
Code]],Table2[[#This Row],[Check 
Funct.]],Table2[[#This Row],[Check 
Tech.]],Table2[[#This Row],[Check DROOLS]],Table2[[#This Row],[Check Domain]],Table2[[#This Row],[Check 
Tag]])="","",1)</f>
        <v/>
      </c>
    </row>
    <row r="437" spans="1:14" ht="38.25">
      <c r="A437" s="33" t="s">
        <v>1759</v>
      </c>
      <c r="B437" s="28" t="s">
        <v>1760</v>
      </c>
      <c r="C437" s="30" t="s">
        <v>1761</v>
      </c>
      <c r="D437" s="30" t="s">
        <v>1761</v>
      </c>
      <c r="E437" s="28" t="s">
        <v>131</v>
      </c>
      <c r="F437" s="28" t="s">
        <v>126</v>
      </c>
      <c r="G437" s="28" t="s">
        <v>268</v>
      </c>
      <c r="H437" s="26" t="str">
        <f>IFERROR(IF(VLOOKUP(B437,'R&amp;C_5.15.1'!$B$2:$G$453,1,FALSE)=B437,"",),"NEW")</f>
        <v/>
      </c>
      <c r="I437" s="26" t="str">
        <f>IF(H437="NEW","NEW",IF(VLOOKUP(B437,'R&amp;C_5.15.1'!$B$2:$G$453,2,FALSE)=C437,"","UPDATED"))</f>
        <v/>
      </c>
      <c r="J437" s="26" t="str">
        <f>IF(H437="NEW","NEW",IF(VLOOKUP(B437,'R&amp;C_5.15.1'!$B$2:$G$453,3,FALSE)=D437,"","UPDATED"))</f>
        <v/>
      </c>
      <c r="K437" s="26" t="str">
        <f>IF(H437="NEW","NEW",IF(VLOOKUP(B437,'R&amp;C_5.15.1'!$B$2:$G$453,4,FALSE)=E437,"","UPDATED"))</f>
        <v/>
      </c>
      <c r="L437" s="26" t="str">
        <f>IF(H437="NEW","NEW",IF(VLOOKUP(B437,'R&amp;C_5.15.1'!$B$2:$G$453,5,FALSE)=F437,"","UPDATED"))</f>
        <v/>
      </c>
      <c r="M437" s="26" t="str">
        <f>IF(H437="NEW","NEW",IF(VLOOKUP(B437,'R&amp;C_5.15.1'!$B$2:$G$453,6,FALSE)=G437,"","UPDATED"))</f>
        <v/>
      </c>
      <c r="N437" s="26" t="str">
        <f>IF(CONCATENATE(Table2[[#This Row],[Check 
Code]],Table2[[#This Row],[Check 
Funct.]],Table2[[#This Row],[Check 
Tech.]],Table2[[#This Row],[Check DROOLS]],Table2[[#This Row],[Check Domain]],Table2[[#This Row],[Check 
Tag]])="","",1)</f>
        <v/>
      </c>
    </row>
    <row r="438" spans="1:14" ht="38.25">
      <c r="A438" s="33" t="s">
        <v>1762</v>
      </c>
      <c r="B438" s="31" t="s">
        <v>1763</v>
      </c>
      <c r="C438" s="32" t="s">
        <v>1764</v>
      </c>
      <c r="D438" s="32" t="s">
        <v>1764</v>
      </c>
      <c r="E438" s="31" t="s">
        <v>131</v>
      </c>
      <c r="F438" s="31" t="s">
        <v>126</v>
      </c>
      <c r="G438" s="31" t="s">
        <v>82</v>
      </c>
      <c r="H438" s="26" t="str">
        <f>IFERROR(IF(VLOOKUP(B438,'R&amp;C_5.15.1'!$B$2:$G$453,1,FALSE)=B438,"",),"NEW")</f>
        <v/>
      </c>
      <c r="I438" s="26" t="str">
        <f>IF(H438="NEW","NEW",IF(VLOOKUP(B438,'R&amp;C_5.15.1'!$B$2:$G$453,2,FALSE)=C438,"","UPDATED"))</f>
        <v/>
      </c>
      <c r="J438" s="26" t="str">
        <f>IF(H438="NEW","NEW",IF(VLOOKUP(B438,'R&amp;C_5.15.1'!$B$2:$G$453,3,FALSE)=D438,"","UPDATED"))</f>
        <v/>
      </c>
      <c r="K438" s="26" t="str">
        <f>IF(H438="NEW","NEW",IF(VLOOKUP(B438,'R&amp;C_5.15.1'!$B$2:$G$453,4,FALSE)=E438,"","UPDATED"))</f>
        <v/>
      </c>
      <c r="L438" s="26" t="str">
        <f>IF(H438="NEW","NEW",IF(VLOOKUP(B438,'R&amp;C_5.15.1'!$B$2:$G$453,5,FALSE)=F438,"","UPDATED"))</f>
        <v/>
      </c>
      <c r="M438" s="26" t="str">
        <f>IF(H438="NEW","NEW",IF(VLOOKUP(B438,'R&amp;C_5.15.1'!$B$2:$G$453,6,FALSE)=G438,"","UPDATED"))</f>
        <v/>
      </c>
      <c r="N438" s="26" t="str">
        <f>IF(CONCATENATE(Table2[[#This Row],[Check 
Code]],Table2[[#This Row],[Check 
Funct.]],Table2[[#This Row],[Check 
Tech.]],Table2[[#This Row],[Check DROOLS]],Table2[[#This Row],[Check Domain]],Table2[[#This Row],[Check 
Tag]])="","",1)</f>
        <v/>
      </c>
    </row>
    <row r="439" spans="1:14" ht="25.5">
      <c r="A439" s="33" t="s">
        <v>1765</v>
      </c>
      <c r="B439" s="28" t="s">
        <v>1766</v>
      </c>
      <c r="C439" s="30" t="s">
        <v>1767</v>
      </c>
      <c r="D439" s="30" t="s">
        <v>1768</v>
      </c>
      <c r="E439" s="28" t="s">
        <v>131</v>
      </c>
      <c r="F439" s="28" t="s">
        <v>126</v>
      </c>
      <c r="G439" s="28" t="s">
        <v>1062</v>
      </c>
      <c r="H439" s="26" t="str">
        <f>IFERROR(IF(VLOOKUP(B439,'R&amp;C_5.15.1'!$B$2:$G$453,1,FALSE)=B439,"",),"NEW")</f>
        <v/>
      </c>
      <c r="I439" s="26" t="str">
        <f>IF(H439="NEW","NEW",IF(VLOOKUP(B439,'R&amp;C_5.15.1'!$B$2:$G$453,2,FALSE)=C439,"","UPDATED"))</f>
        <v/>
      </c>
      <c r="J439" s="26" t="str">
        <f>IF(H439="NEW","NEW",IF(VLOOKUP(B439,'R&amp;C_5.15.1'!$B$2:$G$453,3,FALSE)=D439,"","UPDATED"))</f>
        <v/>
      </c>
      <c r="K439" s="26" t="str">
        <f>IF(H439="NEW","NEW",IF(VLOOKUP(B439,'R&amp;C_5.15.1'!$B$2:$G$453,4,FALSE)=E439,"","UPDATED"))</f>
        <v/>
      </c>
      <c r="L439" s="26" t="str">
        <f>IF(H439="NEW","NEW",IF(VLOOKUP(B439,'R&amp;C_5.15.1'!$B$2:$G$453,5,FALSE)=F439,"","UPDATED"))</f>
        <v/>
      </c>
      <c r="M439" s="26" t="str">
        <f>IF(H439="NEW","NEW",IF(VLOOKUP(B439,'R&amp;C_5.15.1'!$B$2:$G$453,6,FALSE)=G439,"","UPDATED"))</f>
        <v/>
      </c>
      <c r="N439" s="26" t="str">
        <f>IF(CONCATENATE(Table2[[#This Row],[Check 
Code]],Table2[[#This Row],[Check 
Funct.]],Table2[[#This Row],[Check 
Tech.]],Table2[[#This Row],[Check DROOLS]],Table2[[#This Row],[Check Domain]],Table2[[#This Row],[Check 
Tag]])="","",1)</f>
        <v/>
      </c>
    </row>
    <row r="440" spans="1:14" ht="38.25">
      <c r="A440" s="33" t="s">
        <v>1769</v>
      </c>
      <c r="B440" s="31" t="s">
        <v>1770</v>
      </c>
      <c r="C440" s="32" t="s">
        <v>1771</v>
      </c>
      <c r="D440" s="32" t="s">
        <v>1772</v>
      </c>
      <c r="E440" s="31" t="s">
        <v>131</v>
      </c>
      <c r="F440" s="31" t="s">
        <v>126</v>
      </c>
      <c r="G440" s="31" t="s">
        <v>504</v>
      </c>
      <c r="H440" s="26" t="str">
        <f>IFERROR(IF(VLOOKUP(B440,'R&amp;C_5.15.1'!$B$2:$G$453,1,FALSE)=B440,"",),"NEW")</f>
        <v/>
      </c>
      <c r="I440" s="26" t="str">
        <f>IF(H440="NEW","NEW",IF(VLOOKUP(B440,'R&amp;C_5.15.1'!$B$2:$G$453,2,FALSE)=C440,"","UPDATED"))</f>
        <v/>
      </c>
      <c r="J440" s="26" t="str">
        <f>IF(H440="NEW","NEW",IF(VLOOKUP(B440,'R&amp;C_5.15.1'!$B$2:$G$453,3,FALSE)=D440,"","UPDATED"))</f>
        <v/>
      </c>
      <c r="K440" s="26" t="str">
        <f>IF(H440="NEW","NEW",IF(VLOOKUP(B440,'R&amp;C_5.15.1'!$B$2:$G$453,4,FALSE)=E440,"","UPDATED"))</f>
        <v/>
      </c>
      <c r="L440" s="26" t="str">
        <f>IF(H440="NEW","NEW",IF(VLOOKUP(B440,'R&amp;C_5.15.1'!$B$2:$G$453,5,FALSE)=F440,"","UPDATED"))</f>
        <v/>
      </c>
      <c r="M440" s="26" t="str">
        <f>IF(H440="NEW","NEW",IF(VLOOKUP(B440,'R&amp;C_5.15.1'!$B$2:$G$453,6,FALSE)=G440,"","UPDATED"))</f>
        <v/>
      </c>
      <c r="N440" s="26" t="str">
        <f>IF(CONCATENATE(Table2[[#This Row],[Check 
Code]],Table2[[#This Row],[Check 
Funct.]],Table2[[#This Row],[Check 
Tech.]],Table2[[#This Row],[Check DROOLS]],Table2[[#This Row],[Check Domain]],Table2[[#This Row],[Check 
Tag]])="","",1)</f>
        <v/>
      </c>
    </row>
    <row r="441" spans="1:14" ht="25.5">
      <c r="A441" s="33" t="s">
        <v>1773</v>
      </c>
      <c r="B441" s="28" t="s">
        <v>1774</v>
      </c>
      <c r="C441" s="30" t="s">
        <v>1775</v>
      </c>
      <c r="D441" s="30" t="s">
        <v>1776</v>
      </c>
      <c r="E441" s="28" t="s">
        <v>125</v>
      </c>
      <c r="F441" s="28" t="s">
        <v>126</v>
      </c>
      <c r="G441" s="28" t="s">
        <v>1777</v>
      </c>
      <c r="H441" s="26" t="str">
        <f>IFERROR(IF(VLOOKUP(B441,'R&amp;C_5.15.1'!$B$2:$G$453,1,FALSE)=B441,"",),"NEW")</f>
        <v/>
      </c>
      <c r="I441" s="26" t="str">
        <f>IF(H441="NEW","NEW",IF(VLOOKUP(B441,'R&amp;C_5.15.1'!$B$2:$G$453,2,FALSE)=C441,"","UPDATED"))</f>
        <v/>
      </c>
      <c r="J441" s="26" t="str">
        <f>IF(H441="NEW","NEW",IF(VLOOKUP(B441,'R&amp;C_5.15.1'!$B$2:$G$453,3,FALSE)=D441,"","UPDATED"))</f>
        <v/>
      </c>
      <c r="K441" s="26" t="str">
        <f>IF(H441="NEW","NEW",IF(VLOOKUP(B441,'R&amp;C_5.15.1'!$B$2:$G$453,4,FALSE)=E441,"","UPDATED"))</f>
        <v/>
      </c>
      <c r="L441" s="26" t="str">
        <f>IF(H441="NEW","NEW",IF(VLOOKUP(B441,'R&amp;C_5.15.1'!$B$2:$G$453,5,FALSE)=F441,"","UPDATED"))</f>
        <v/>
      </c>
      <c r="M441" s="26" t="str">
        <f>IF(H441="NEW","NEW",IF(VLOOKUP(B441,'R&amp;C_5.15.1'!$B$2:$G$453,6,FALSE)=G441,"","UPDATED"))</f>
        <v/>
      </c>
      <c r="N441" s="26" t="str">
        <f>IF(CONCATENATE(Table2[[#This Row],[Check 
Code]],Table2[[#This Row],[Check 
Funct.]],Table2[[#This Row],[Check 
Tech.]],Table2[[#This Row],[Check DROOLS]],Table2[[#This Row],[Check Domain]],Table2[[#This Row],[Check 
Tag]])="","",1)</f>
        <v/>
      </c>
    </row>
    <row r="442" spans="1:14" ht="114.75">
      <c r="A442" s="33" t="s">
        <v>1778</v>
      </c>
      <c r="B442" s="31" t="s">
        <v>1779</v>
      </c>
      <c r="C442" s="29" t="s">
        <v>1780</v>
      </c>
      <c r="D442" s="29" t="s">
        <v>1781</v>
      </c>
      <c r="E442" s="31" t="s">
        <v>131</v>
      </c>
      <c r="F442" s="31" t="s">
        <v>126</v>
      </c>
      <c r="G442" s="31" t="s">
        <v>1782</v>
      </c>
      <c r="H442" s="26" t="str">
        <f>IFERROR(IF(VLOOKUP(B442,'R&amp;C_5.15.1'!$B$2:$G$453,1,FALSE)=B442,"",),"NEW")</f>
        <v/>
      </c>
      <c r="I442" s="26" t="str">
        <f>IF(H442="NEW","NEW",IF(VLOOKUP(B442,'R&amp;C_5.15.1'!$B$2:$G$453,2,FALSE)=C442,"","UPDATED"))</f>
        <v>UPDATED</v>
      </c>
      <c r="J442" s="26" t="str">
        <f>IF(H442="NEW","NEW",IF(VLOOKUP(B442,'R&amp;C_5.15.1'!$B$2:$G$453,3,FALSE)=D442,"","UPDATED"))</f>
        <v>UPDATED</v>
      </c>
      <c r="K442" s="26" t="str">
        <f>IF(H442="NEW","NEW",IF(VLOOKUP(B442,'R&amp;C_5.15.1'!$B$2:$G$453,4,FALSE)=E442,"","UPDATED"))</f>
        <v/>
      </c>
      <c r="L442" s="26" t="str">
        <f>IF(H442="NEW","NEW",IF(VLOOKUP(B442,'R&amp;C_5.15.1'!$B$2:$G$453,5,FALSE)=F442,"","UPDATED"))</f>
        <v/>
      </c>
      <c r="M442" s="26" t="str">
        <f>IF(H442="NEW","NEW",IF(VLOOKUP(B442,'R&amp;C_5.15.1'!$B$2:$G$453,6,FALSE)=G442,"","UPDATED"))</f>
        <v/>
      </c>
      <c r="N442" s="26">
        <f>IF(CONCATENATE(Table2[[#This Row],[Check 
Code]],Table2[[#This Row],[Check 
Funct.]],Table2[[#This Row],[Check 
Tech.]],Table2[[#This Row],[Check DROOLS]],Table2[[#This Row],[Check Domain]],Table2[[#This Row],[Check 
Tag]])="","",1)</f>
        <v>1</v>
      </c>
    </row>
    <row r="443" spans="1:14" ht="38.25">
      <c r="A443" s="33" t="s">
        <v>1783</v>
      </c>
      <c r="B443" s="28" t="s">
        <v>1784</v>
      </c>
      <c r="C443" s="30" t="s">
        <v>1785</v>
      </c>
      <c r="D443" s="30" t="s">
        <v>1786</v>
      </c>
      <c r="E443" s="28" t="s">
        <v>131</v>
      </c>
      <c r="F443" s="28" t="s">
        <v>126</v>
      </c>
      <c r="G443" s="28" t="s">
        <v>82</v>
      </c>
      <c r="H443" s="26" t="str">
        <f>IFERROR(IF(VLOOKUP(B443,'R&amp;C_5.15.1'!$B$2:$G$453,1,FALSE)=B443,"",),"NEW")</f>
        <v/>
      </c>
      <c r="I443" s="26" t="str">
        <f>IF(H443="NEW","NEW",IF(VLOOKUP(B443,'R&amp;C_5.15.1'!$B$2:$G$453,2,FALSE)=C443,"","UPDATED"))</f>
        <v/>
      </c>
      <c r="J443" s="26" t="str">
        <f>IF(H443="NEW","NEW",IF(VLOOKUP(B443,'R&amp;C_5.15.1'!$B$2:$G$453,3,FALSE)=D443,"","UPDATED"))</f>
        <v/>
      </c>
      <c r="K443" s="26" t="str">
        <f>IF(H443="NEW","NEW",IF(VLOOKUP(B443,'R&amp;C_5.15.1'!$B$2:$G$453,4,FALSE)=E443,"","UPDATED"))</f>
        <v/>
      </c>
      <c r="L443" s="26" t="str">
        <f>IF(H443="NEW","NEW",IF(VLOOKUP(B443,'R&amp;C_5.15.1'!$B$2:$G$453,5,FALSE)=F443,"","UPDATED"))</f>
        <v/>
      </c>
      <c r="M443" s="26" t="str">
        <f>IF(H443="NEW","NEW",IF(VLOOKUP(B443,'R&amp;C_5.15.1'!$B$2:$G$453,6,FALSE)=G443,"","UPDATED"))</f>
        <v/>
      </c>
      <c r="N443" s="26" t="str">
        <f>IF(CONCATENATE(Table2[[#This Row],[Check 
Code]],Table2[[#This Row],[Check 
Funct.]],Table2[[#This Row],[Check 
Tech.]],Table2[[#This Row],[Check DROOLS]],Table2[[#This Row],[Check Domain]],Table2[[#This Row],[Check 
Tag]])="","",1)</f>
        <v/>
      </c>
    </row>
    <row r="444" spans="1:14" ht="140.25">
      <c r="A444" s="33" t="s">
        <v>1787</v>
      </c>
      <c r="B444" s="31" t="s">
        <v>1788</v>
      </c>
      <c r="C444" s="29" t="s">
        <v>1789</v>
      </c>
      <c r="D444" s="29" t="s">
        <v>1790</v>
      </c>
      <c r="E444" s="31" t="s">
        <v>131</v>
      </c>
      <c r="F444" s="31" t="s">
        <v>126</v>
      </c>
      <c r="G444" s="31" t="s">
        <v>1782</v>
      </c>
      <c r="H444" s="26" t="str">
        <f>IFERROR(IF(VLOOKUP(B444,'R&amp;C_5.15.1'!$B$2:$G$453,1,FALSE)=B444,"",),"NEW")</f>
        <v/>
      </c>
      <c r="I444" s="26" t="str">
        <f>IF(H444="NEW","NEW",IF(VLOOKUP(B444,'R&amp;C_5.15.1'!$B$2:$G$453,2,FALSE)=C444,"","UPDATED"))</f>
        <v>UPDATED</v>
      </c>
      <c r="J444" s="26" t="str">
        <f>IF(H444="NEW","NEW",IF(VLOOKUP(B444,'R&amp;C_5.15.1'!$B$2:$G$453,3,FALSE)=D444,"","UPDATED"))</f>
        <v>UPDATED</v>
      </c>
      <c r="K444" s="26" t="str">
        <f>IF(H444="NEW","NEW",IF(VLOOKUP(B444,'R&amp;C_5.15.1'!$B$2:$G$453,4,FALSE)=E444,"","UPDATED"))</f>
        <v/>
      </c>
      <c r="L444" s="26" t="str">
        <f>IF(H444="NEW","NEW",IF(VLOOKUP(B444,'R&amp;C_5.15.1'!$B$2:$G$453,5,FALSE)=F444,"","UPDATED"))</f>
        <v/>
      </c>
      <c r="M444" s="26" t="str">
        <f>IF(H444="NEW","NEW",IF(VLOOKUP(B444,'R&amp;C_5.15.1'!$B$2:$G$453,6,FALSE)=G444,"","UPDATED"))</f>
        <v/>
      </c>
      <c r="N444" s="26">
        <f>IF(CONCATENATE(Table2[[#This Row],[Check 
Code]],Table2[[#This Row],[Check 
Funct.]],Table2[[#This Row],[Check 
Tech.]],Table2[[#This Row],[Check DROOLS]],Table2[[#This Row],[Check Domain]],Table2[[#This Row],[Check 
Tag]])="","",1)</f>
        <v>1</v>
      </c>
    </row>
    <row r="445" spans="1:14" ht="25.5">
      <c r="A445" s="33" t="s">
        <v>1791</v>
      </c>
      <c r="B445" s="28" t="s">
        <v>1792</v>
      </c>
      <c r="C445" s="30" t="s">
        <v>43</v>
      </c>
      <c r="D445" s="29" t="s">
        <v>1793</v>
      </c>
      <c r="E445" s="28" t="s">
        <v>131</v>
      </c>
      <c r="F445" s="28" t="s">
        <v>126</v>
      </c>
      <c r="G445" s="28" t="s">
        <v>387</v>
      </c>
      <c r="H445" s="26" t="str">
        <f>IFERROR(IF(VLOOKUP(B445,'R&amp;C_5.15.1'!$B$2:$G$453,1,FALSE)=B445,"",),"NEW")</f>
        <v/>
      </c>
      <c r="I445" s="26" t="str">
        <f>IF(H445="NEW","NEW",IF(VLOOKUP(B445,'R&amp;C_5.15.1'!$B$2:$G$453,2,FALSE)=C445,"","UPDATED"))</f>
        <v/>
      </c>
      <c r="J445" s="26" t="str">
        <f>IF(H445="NEW","NEW",IF(VLOOKUP(B445,'R&amp;C_5.15.1'!$B$2:$G$453,3,FALSE)=D445,"","UPDATED"))</f>
        <v>UPDATED</v>
      </c>
      <c r="K445" s="26" t="str">
        <f>IF(H445="NEW","NEW",IF(VLOOKUP(B445,'R&amp;C_5.15.1'!$B$2:$G$453,4,FALSE)=E445,"","UPDATED"))</f>
        <v/>
      </c>
      <c r="L445" s="26" t="str">
        <f>IF(H445="NEW","NEW",IF(VLOOKUP(B445,'R&amp;C_5.15.1'!$B$2:$G$453,5,FALSE)=F445,"","UPDATED"))</f>
        <v/>
      </c>
      <c r="M445" s="26" t="str">
        <f>IF(H445="NEW","NEW",IF(VLOOKUP(B445,'R&amp;C_5.15.1'!$B$2:$G$453,6,FALSE)=G445,"","UPDATED"))</f>
        <v/>
      </c>
      <c r="N445" s="26">
        <f>IF(CONCATENATE(Table2[[#This Row],[Check 
Code]],Table2[[#This Row],[Check 
Funct.]],Table2[[#This Row],[Check 
Tech.]],Table2[[#This Row],[Check DROOLS]],Table2[[#This Row],[Check Domain]],Table2[[#This Row],[Check 
Tag]])="","",1)</f>
        <v>1</v>
      </c>
    </row>
    <row r="446" spans="1:14" ht="25.5">
      <c r="A446" s="33" t="s">
        <v>1794</v>
      </c>
      <c r="B446" s="31" t="s">
        <v>1795</v>
      </c>
      <c r="C446" s="32" t="s">
        <v>43</v>
      </c>
      <c r="D446" s="32" t="s">
        <v>1796</v>
      </c>
      <c r="E446" s="31" t="s">
        <v>131</v>
      </c>
      <c r="F446" s="31" t="s">
        <v>126</v>
      </c>
      <c r="G446" s="31" t="s">
        <v>387</v>
      </c>
      <c r="H446" s="26" t="str">
        <f>IFERROR(IF(VLOOKUP(B446,'R&amp;C_5.15.1'!$B$2:$G$453,1,FALSE)=B446,"",),"NEW")</f>
        <v/>
      </c>
      <c r="I446" s="26" t="str">
        <f>IF(H446="NEW","NEW",IF(VLOOKUP(B446,'R&amp;C_5.15.1'!$B$2:$G$453,2,FALSE)=C446,"","UPDATED"))</f>
        <v/>
      </c>
      <c r="J446" s="26" t="str">
        <f>IF(H446="NEW","NEW",IF(VLOOKUP(B446,'R&amp;C_5.15.1'!$B$2:$G$453,3,FALSE)=D446,"","UPDATED"))</f>
        <v/>
      </c>
      <c r="K446" s="26" t="str">
        <f>IF(H446="NEW","NEW",IF(VLOOKUP(B446,'R&amp;C_5.15.1'!$B$2:$G$453,4,FALSE)=E446,"","UPDATED"))</f>
        <v/>
      </c>
      <c r="L446" s="26" t="str">
        <f>IF(H446="NEW","NEW",IF(VLOOKUP(B446,'R&amp;C_5.15.1'!$B$2:$G$453,5,FALSE)=F446,"","UPDATED"))</f>
        <v/>
      </c>
      <c r="M446" s="26" t="str">
        <f>IF(H446="NEW","NEW",IF(VLOOKUP(B446,'R&amp;C_5.15.1'!$B$2:$G$453,6,FALSE)=G446,"","UPDATED"))</f>
        <v/>
      </c>
      <c r="N446" s="26" t="str">
        <f>IF(CONCATENATE(Table2[[#This Row],[Check 
Code]],Table2[[#This Row],[Check 
Funct.]],Table2[[#This Row],[Check 
Tech.]],Table2[[#This Row],[Check DROOLS]],Table2[[#This Row],[Check Domain]],Table2[[#This Row],[Check 
Tag]])="","",1)</f>
        <v/>
      </c>
    </row>
    <row r="447" spans="1:14" ht="25.5">
      <c r="A447" s="33" t="s">
        <v>1797</v>
      </c>
      <c r="B447" s="28" t="s">
        <v>1798</v>
      </c>
      <c r="C447" s="30" t="s">
        <v>43</v>
      </c>
      <c r="D447" s="30" t="s">
        <v>1799</v>
      </c>
      <c r="E447" s="28" t="s">
        <v>131</v>
      </c>
      <c r="F447" s="28" t="s">
        <v>126</v>
      </c>
      <c r="G447" s="28" t="s">
        <v>387</v>
      </c>
      <c r="H447" s="26" t="str">
        <f>IFERROR(IF(VLOOKUP(B447,'R&amp;C_5.15.1'!$B$2:$G$453,1,FALSE)=B447,"",),"NEW")</f>
        <v/>
      </c>
      <c r="I447" s="26" t="str">
        <f>IF(H447="NEW","NEW",IF(VLOOKUP(B447,'R&amp;C_5.15.1'!$B$2:$G$453,2,FALSE)=C447,"","UPDATED"))</f>
        <v/>
      </c>
      <c r="J447" s="26" t="str">
        <f>IF(H447="NEW","NEW",IF(VLOOKUP(B447,'R&amp;C_5.15.1'!$B$2:$G$453,3,FALSE)=D447,"","UPDATED"))</f>
        <v/>
      </c>
      <c r="K447" s="26" t="str">
        <f>IF(H447="NEW","NEW",IF(VLOOKUP(B447,'R&amp;C_5.15.1'!$B$2:$G$453,4,FALSE)=E447,"","UPDATED"))</f>
        <v/>
      </c>
      <c r="L447" s="26" t="str">
        <f>IF(H447="NEW","NEW",IF(VLOOKUP(B447,'R&amp;C_5.15.1'!$B$2:$G$453,5,FALSE)=F447,"","UPDATED"))</f>
        <v/>
      </c>
      <c r="M447" s="26" t="str">
        <f>IF(H447="NEW","NEW",IF(VLOOKUP(B447,'R&amp;C_5.15.1'!$B$2:$G$453,6,FALSE)=G447,"","UPDATED"))</f>
        <v/>
      </c>
      <c r="N447" s="26" t="str">
        <f>IF(CONCATENATE(Table2[[#This Row],[Check 
Code]],Table2[[#This Row],[Check 
Funct.]],Table2[[#This Row],[Check 
Tech.]],Table2[[#This Row],[Check DROOLS]],Table2[[#This Row],[Check Domain]],Table2[[#This Row],[Check 
Tag]])="","",1)</f>
        <v/>
      </c>
    </row>
    <row r="448" spans="1:14" ht="25.5">
      <c r="A448" s="33" t="s">
        <v>1800</v>
      </c>
      <c r="B448" s="31" t="s">
        <v>1801</v>
      </c>
      <c r="C448" s="32" t="s">
        <v>43</v>
      </c>
      <c r="D448" s="32" t="s">
        <v>1802</v>
      </c>
      <c r="E448" s="31" t="s">
        <v>131</v>
      </c>
      <c r="F448" s="31" t="s">
        <v>126</v>
      </c>
      <c r="G448" s="31" t="s">
        <v>387</v>
      </c>
      <c r="H448" s="26" t="str">
        <f>IFERROR(IF(VLOOKUP(B448,'R&amp;C_5.15.1'!$B$2:$G$453,1,FALSE)=B448,"",),"NEW")</f>
        <v/>
      </c>
      <c r="I448" s="26" t="str">
        <f>IF(H448="NEW","NEW",IF(VLOOKUP(B448,'R&amp;C_5.15.1'!$B$2:$G$453,2,FALSE)=C448,"","UPDATED"))</f>
        <v/>
      </c>
      <c r="J448" s="26" t="str">
        <f>IF(H448="NEW","NEW",IF(VLOOKUP(B448,'R&amp;C_5.15.1'!$B$2:$G$453,3,FALSE)=D448,"","UPDATED"))</f>
        <v/>
      </c>
      <c r="K448" s="26" t="str">
        <f>IF(H448="NEW","NEW",IF(VLOOKUP(B448,'R&amp;C_5.15.1'!$B$2:$G$453,4,FALSE)=E448,"","UPDATED"))</f>
        <v/>
      </c>
      <c r="L448" s="26" t="str">
        <f>IF(H448="NEW","NEW",IF(VLOOKUP(B448,'R&amp;C_5.15.1'!$B$2:$G$453,5,FALSE)=F448,"","UPDATED"))</f>
        <v/>
      </c>
      <c r="M448" s="26" t="str">
        <f>IF(H448="NEW","NEW",IF(VLOOKUP(B448,'R&amp;C_5.15.1'!$B$2:$G$453,6,FALSE)=G448,"","UPDATED"))</f>
        <v/>
      </c>
      <c r="N448" s="26" t="str">
        <f>IF(CONCATENATE(Table2[[#This Row],[Check 
Code]],Table2[[#This Row],[Check 
Funct.]],Table2[[#This Row],[Check 
Tech.]],Table2[[#This Row],[Check DROOLS]],Table2[[#This Row],[Check Domain]],Table2[[#This Row],[Check 
Tag]])="","",1)</f>
        <v/>
      </c>
    </row>
    <row r="449" spans="1:14" ht="25.5">
      <c r="A449" s="33" t="s">
        <v>1803</v>
      </c>
      <c r="B449" s="28" t="s">
        <v>1804</v>
      </c>
      <c r="C449" s="30" t="s">
        <v>43</v>
      </c>
      <c r="D449" s="29" t="s">
        <v>1805</v>
      </c>
      <c r="E449" s="28" t="s">
        <v>131</v>
      </c>
      <c r="F449" s="28" t="s">
        <v>126</v>
      </c>
      <c r="G449" s="28" t="s">
        <v>387</v>
      </c>
      <c r="H449" s="26" t="str">
        <f>IFERROR(IF(VLOOKUP(B449,'R&amp;C_5.15.1'!$B$2:$G$453,1,FALSE)=B449,"",),"NEW")</f>
        <v/>
      </c>
      <c r="I449" s="26" t="str">
        <f>IF(H449="NEW","NEW",IF(VLOOKUP(B449,'R&amp;C_5.15.1'!$B$2:$G$453,2,FALSE)=C449,"","UPDATED"))</f>
        <v/>
      </c>
      <c r="J449" s="26" t="str">
        <f>IF(H449="NEW","NEW",IF(VLOOKUP(B449,'R&amp;C_5.15.1'!$B$2:$G$453,3,FALSE)=D449,"","UPDATED"))</f>
        <v>UPDATED</v>
      </c>
      <c r="K449" s="26" t="str">
        <f>IF(H449="NEW","NEW",IF(VLOOKUP(B449,'R&amp;C_5.15.1'!$B$2:$G$453,4,FALSE)=E449,"","UPDATED"))</f>
        <v/>
      </c>
      <c r="L449" s="26" t="str">
        <f>IF(H449="NEW","NEW",IF(VLOOKUP(B449,'R&amp;C_5.15.1'!$B$2:$G$453,5,FALSE)=F449,"","UPDATED"))</f>
        <v/>
      </c>
      <c r="M449" s="26" t="str">
        <f>IF(H449="NEW","NEW",IF(VLOOKUP(B449,'R&amp;C_5.15.1'!$B$2:$G$453,6,FALSE)=G449,"","UPDATED"))</f>
        <v/>
      </c>
      <c r="N449" s="26">
        <f>IF(CONCATENATE(Table2[[#This Row],[Check 
Code]],Table2[[#This Row],[Check 
Funct.]],Table2[[#This Row],[Check 
Tech.]],Table2[[#This Row],[Check DROOLS]],Table2[[#This Row],[Check Domain]],Table2[[#This Row],[Check 
Tag]])="","",1)</f>
        <v>1</v>
      </c>
    </row>
    <row r="450" spans="1:14" ht="25.5">
      <c r="A450" s="33" t="s">
        <v>1806</v>
      </c>
      <c r="B450" s="31" t="s">
        <v>1807</v>
      </c>
      <c r="C450" s="32" t="s">
        <v>43</v>
      </c>
      <c r="D450" s="32" t="s">
        <v>1808</v>
      </c>
      <c r="E450" s="31" t="s">
        <v>131</v>
      </c>
      <c r="F450" s="31" t="s">
        <v>126</v>
      </c>
      <c r="G450" s="31" t="s">
        <v>387</v>
      </c>
      <c r="H450" s="26" t="str">
        <f>IFERROR(IF(VLOOKUP(B450,'R&amp;C_5.15.1'!$B$2:$G$453,1,FALSE)=B450,"",),"NEW")</f>
        <v/>
      </c>
      <c r="I450" s="26" t="str">
        <f>IF(H450="NEW","NEW",IF(VLOOKUP(B450,'R&amp;C_5.15.1'!$B$2:$G$453,2,FALSE)=C450,"","UPDATED"))</f>
        <v/>
      </c>
      <c r="J450" s="26" t="str">
        <f>IF(H450="NEW","NEW",IF(VLOOKUP(B450,'R&amp;C_5.15.1'!$B$2:$G$453,3,FALSE)=D450,"","UPDATED"))</f>
        <v/>
      </c>
      <c r="K450" s="26" t="str">
        <f>IF(H450="NEW","NEW",IF(VLOOKUP(B450,'R&amp;C_5.15.1'!$B$2:$G$453,4,FALSE)=E450,"","UPDATED"))</f>
        <v/>
      </c>
      <c r="L450" s="26" t="str">
        <f>IF(H450="NEW","NEW",IF(VLOOKUP(B450,'R&amp;C_5.15.1'!$B$2:$G$453,5,FALSE)=F450,"","UPDATED"))</f>
        <v/>
      </c>
      <c r="M450" s="26" t="str">
        <f>IF(H450="NEW","NEW",IF(VLOOKUP(B450,'R&amp;C_5.15.1'!$B$2:$G$453,6,FALSE)=G450,"","UPDATED"))</f>
        <v/>
      </c>
      <c r="N450" s="26" t="str">
        <f>IF(CONCATENATE(Table2[[#This Row],[Check 
Code]],Table2[[#This Row],[Check 
Funct.]],Table2[[#This Row],[Check 
Tech.]],Table2[[#This Row],[Check DROOLS]],Table2[[#This Row],[Check Domain]],Table2[[#This Row],[Check 
Tag]])="","",1)</f>
        <v/>
      </c>
    </row>
    <row r="451" spans="1:14" ht="25.5">
      <c r="A451" s="33" t="s">
        <v>1809</v>
      </c>
      <c r="B451" s="28" t="s">
        <v>1810</v>
      </c>
      <c r="C451" s="30" t="s">
        <v>43</v>
      </c>
      <c r="D451" s="30" t="s">
        <v>1811</v>
      </c>
      <c r="E451" s="28" t="s">
        <v>131</v>
      </c>
      <c r="F451" s="28" t="s">
        <v>126</v>
      </c>
      <c r="G451" s="28" t="s">
        <v>387</v>
      </c>
      <c r="H451" s="26" t="str">
        <f>IFERROR(IF(VLOOKUP(B451,'R&amp;C_5.15.1'!$B$2:$G$453,1,FALSE)=B451,"",),"NEW")</f>
        <v/>
      </c>
      <c r="I451" s="26" t="str">
        <f>IF(H451="NEW","NEW",IF(VLOOKUP(B451,'R&amp;C_5.15.1'!$B$2:$G$453,2,FALSE)=C451,"","UPDATED"))</f>
        <v/>
      </c>
      <c r="J451" s="26" t="str">
        <f>IF(H451="NEW","NEW",IF(VLOOKUP(B451,'R&amp;C_5.15.1'!$B$2:$G$453,3,FALSE)=D451,"","UPDATED"))</f>
        <v/>
      </c>
      <c r="K451" s="26" t="str">
        <f>IF(H451="NEW","NEW",IF(VLOOKUP(B451,'R&amp;C_5.15.1'!$B$2:$G$453,4,FALSE)=E451,"","UPDATED"))</f>
        <v/>
      </c>
      <c r="L451" s="26" t="str">
        <f>IF(H451="NEW","NEW",IF(VLOOKUP(B451,'R&amp;C_5.15.1'!$B$2:$G$453,5,FALSE)=F451,"","UPDATED"))</f>
        <v/>
      </c>
      <c r="M451" s="26" t="str">
        <f>IF(H451="NEW","NEW",IF(VLOOKUP(B451,'R&amp;C_5.15.1'!$B$2:$G$453,6,FALSE)=G451,"","UPDATED"))</f>
        <v/>
      </c>
      <c r="N451" s="26" t="str">
        <f>IF(CONCATENATE(Table2[[#This Row],[Check 
Code]],Table2[[#This Row],[Check 
Funct.]],Table2[[#This Row],[Check 
Tech.]],Table2[[#This Row],[Check DROOLS]],Table2[[#This Row],[Check Domain]],Table2[[#This Row],[Check 
Tag]])="","",1)</f>
        <v/>
      </c>
    </row>
    <row r="452" spans="1:14" ht="25.5">
      <c r="A452" s="33" t="s">
        <v>1812</v>
      </c>
      <c r="B452" s="31" t="s">
        <v>1813</v>
      </c>
      <c r="C452" s="32" t="s">
        <v>43</v>
      </c>
      <c r="D452" s="32" t="s">
        <v>1814</v>
      </c>
      <c r="E452" s="31" t="s">
        <v>131</v>
      </c>
      <c r="F452" s="31" t="s">
        <v>126</v>
      </c>
      <c r="G452" s="31" t="s">
        <v>387</v>
      </c>
      <c r="H452" s="26" t="str">
        <f>IFERROR(IF(VLOOKUP(B452,'R&amp;C_5.15.1'!$B$2:$G$453,1,FALSE)=B452,"",),"NEW")</f>
        <v/>
      </c>
      <c r="I452" s="26" t="str">
        <f>IF(H452="NEW","NEW",IF(VLOOKUP(B452,'R&amp;C_5.15.1'!$B$2:$G$453,2,FALSE)=C452,"","UPDATED"))</f>
        <v/>
      </c>
      <c r="J452" s="26" t="str">
        <f>IF(H452="NEW","NEW",IF(VLOOKUP(B452,'R&amp;C_5.15.1'!$B$2:$G$453,3,FALSE)=D452,"","UPDATED"))</f>
        <v/>
      </c>
      <c r="K452" s="26" t="str">
        <f>IF(H452="NEW","NEW",IF(VLOOKUP(B452,'R&amp;C_5.15.1'!$B$2:$G$453,4,FALSE)=E452,"","UPDATED"))</f>
        <v/>
      </c>
      <c r="L452" s="26" t="str">
        <f>IF(H452="NEW","NEW",IF(VLOOKUP(B452,'R&amp;C_5.15.1'!$B$2:$G$453,5,FALSE)=F452,"","UPDATED"))</f>
        <v/>
      </c>
      <c r="M452" s="26" t="str">
        <f>IF(H452="NEW","NEW",IF(VLOOKUP(B452,'R&amp;C_5.15.1'!$B$2:$G$453,6,FALSE)=G452,"","UPDATED"))</f>
        <v/>
      </c>
      <c r="N452" s="26" t="str">
        <f>IF(CONCATENATE(Table2[[#This Row],[Check 
Code]],Table2[[#This Row],[Check 
Funct.]],Table2[[#This Row],[Check 
Tech.]],Table2[[#This Row],[Check DROOLS]],Table2[[#This Row],[Check Domain]],Table2[[#This Row],[Check 
Tag]])="","",1)</f>
        <v/>
      </c>
    </row>
    <row r="453" spans="1:14" ht="25.5">
      <c r="A453" s="33" t="s">
        <v>1815</v>
      </c>
      <c r="B453" s="28" t="s">
        <v>1816</v>
      </c>
      <c r="C453" s="30" t="s">
        <v>43</v>
      </c>
      <c r="D453" s="30" t="s">
        <v>1817</v>
      </c>
      <c r="E453" s="28" t="s">
        <v>131</v>
      </c>
      <c r="F453" s="28" t="s">
        <v>126</v>
      </c>
      <c r="G453" s="28" t="s">
        <v>136</v>
      </c>
      <c r="H453" s="26" t="str">
        <f>IFERROR(IF(VLOOKUP(B453,'R&amp;C_5.15.1'!$B$2:$G$453,1,FALSE)=B453,"",),"NEW")</f>
        <v/>
      </c>
      <c r="I453" s="26" t="str">
        <f>IF(H453="NEW","NEW",IF(VLOOKUP(B453,'R&amp;C_5.15.1'!$B$2:$G$453,2,FALSE)=C453,"","UPDATED"))</f>
        <v/>
      </c>
      <c r="J453" s="26" t="str">
        <f>IF(H453="NEW","NEW",IF(VLOOKUP(B453,'R&amp;C_5.15.1'!$B$2:$G$453,3,FALSE)=D453,"","UPDATED"))</f>
        <v/>
      </c>
      <c r="K453" s="26" t="str">
        <f>IF(H453="NEW","NEW",IF(VLOOKUP(B453,'R&amp;C_5.15.1'!$B$2:$G$453,4,FALSE)=E453,"","UPDATED"))</f>
        <v/>
      </c>
      <c r="L453" s="26" t="str">
        <f>IF(H453="NEW","NEW",IF(VLOOKUP(B453,'R&amp;C_5.15.1'!$B$2:$G$453,5,FALSE)=F453,"","UPDATED"))</f>
        <v/>
      </c>
      <c r="M453" s="26" t="str">
        <f>IF(H453="NEW","NEW",IF(VLOOKUP(B453,'R&amp;C_5.15.1'!$B$2:$G$453,6,FALSE)=G453,"","UPDATED"))</f>
        <v/>
      </c>
      <c r="N453" s="26" t="str">
        <f>IF(CONCATENATE(Table2[[#This Row],[Check 
Code]],Table2[[#This Row],[Check 
Funct.]],Table2[[#This Row],[Check 
Tech.]],Table2[[#This Row],[Check DROOLS]],Table2[[#This Row],[Check Domain]],Table2[[#This Row],[Check 
Tag]])="","",1)</f>
        <v/>
      </c>
    </row>
    <row r="454" spans="1:14" ht="25.5">
      <c r="A454" s="33" t="s">
        <v>1818</v>
      </c>
      <c r="B454" s="31" t="s">
        <v>1819</v>
      </c>
      <c r="C454" s="32" t="s">
        <v>43</v>
      </c>
      <c r="D454" s="32" t="s">
        <v>1820</v>
      </c>
      <c r="E454" s="31" t="s">
        <v>125</v>
      </c>
      <c r="F454" s="31" t="s">
        <v>126</v>
      </c>
      <c r="G454" s="31" t="s">
        <v>387</v>
      </c>
      <c r="H454" s="26" t="str">
        <f>IFERROR(IF(VLOOKUP(B454,'R&amp;C_5.15.1'!$B$2:$G$453,1,FALSE)=B454,"",),"NEW")</f>
        <v/>
      </c>
      <c r="I454" s="26" t="str">
        <f>IF(H454="NEW","NEW",IF(VLOOKUP(B454,'R&amp;C_5.15.1'!$B$2:$G$453,2,FALSE)=C454,"","UPDATED"))</f>
        <v/>
      </c>
      <c r="J454" s="26" t="str">
        <f>IF(H454="NEW","NEW",IF(VLOOKUP(B454,'R&amp;C_5.15.1'!$B$2:$G$453,3,FALSE)=D454,"","UPDATED"))</f>
        <v/>
      </c>
      <c r="K454" s="26" t="str">
        <f>IF(H454="NEW","NEW",IF(VLOOKUP(B454,'R&amp;C_5.15.1'!$B$2:$G$453,4,FALSE)=E454,"","UPDATED"))</f>
        <v/>
      </c>
      <c r="L454" s="26" t="str">
        <f>IF(H454="NEW","NEW",IF(VLOOKUP(B454,'R&amp;C_5.15.1'!$B$2:$G$453,5,FALSE)=F454,"","UPDATED"))</f>
        <v/>
      </c>
      <c r="M454" s="26" t="str">
        <f>IF(H454="NEW","NEW",IF(VLOOKUP(B454,'R&amp;C_5.15.1'!$B$2:$G$453,6,FALSE)=G454,"","UPDATED"))</f>
        <v/>
      </c>
      <c r="N454" s="26" t="str">
        <f>IF(CONCATENATE(Table2[[#This Row],[Check 
Code]],Table2[[#This Row],[Check 
Funct.]],Table2[[#This Row],[Check 
Tech.]],Table2[[#This Row],[Check DROOLS]],Table2[[#This Row],[Check Domain]],Table2[[#This Row],[Check 
Tag]])="","",1)</f>
        <v/>
      </c>
    </row>
    <row r="455" spans="1:14" ht="38.25">
      <c r="A455" s="33" t="s">
        <v>1821</v>
      </c>
      <c r="B455" s="28" t="s">
        <v>1822</v>
      </c>
      <c r="C455" s="30" t="s">
        <v>43</v>
      </c>
      <c r="D455" s="30" t="s">
        <v>1823</v>
      </c>
      <c r="E455" s="28" t="s">
        <v>131</v>
      </c>
      <c r="F455" s="28" t="s">
        <v>126</v>
      </c>
      <c r="G455" s="28" t="s">
        <v>504</v>
      </c>
      <c r="H455" s="26" t="str">
        <f>IFERROR(IF(VLOOKUP(B455,'R&amp;C_5.15.1'!$B$2:$G$453,1,FALSE)=B455,"",),"NEW")</f>
        <v/>
      </c>
      <c r="I455" s="26" t="str">
        <f>IF(H455="NEW","NEW",IF(VLOOKUP(B455,'R&amp;C_5.15.1'!$B$2:$G$453,2,FALSE)=C455,"","UPDATED"))</f>
        <v/>
      </c>
      <c r="J455" s="26" t="str">
        <f>IF(H455="NEW","NEW",IF(VLOOKUP(B455,'R&amp;C_5.15.1'!$B$2:$G$453,3,FALSE)=D455,"","UPDATED"))</f>
        <v/>
      </c>
      <c r="K455" s="26" t="str">
        <f>IF(H455="NEW","NEW",IF(VLOOKUP(B455,'R&amp;C_5.15.1'!$B$2:$G$453,4,FALSE)=E455,"","UPDATED"))</f>
        <v/>
      </c>
      <c r="L455" s="26" t="str">
        <f>IF(H455="NEW","NEW",IF(VLOOKUP(B455,'R&amp;C_5.15.1'!$B$2:$G$453,5,FALSE)=F455,"","UPDATED"))</f>
        <v/>
      </c>
      <c r="M455" s="26" t="str">
        <f>IF(H455="NEW","NEW",IF(VLOOKUP(B455,'R&amp;C_5.15.1'!$B$2:$G$453,6,FALSE)=G455,"","UPDATED"))</f>
        <v/>
      </c>
      <c r="N455" s="26" t="str">
        <f>IF(CONCATENATE(Table2[[#This Row],[Check 
Code]],Table2[[#This Row],[Check 
Funct.]],Table2[[#This Row],[Check 
Tech.]],Table2[[#This Row],[Check DROOLS]],Table2[[#This Row],[Check Domain]],Table2[[#This Row],[Check 
Tag]])="","",1)</f>
        <v/>
      </c>
    </row>
    <row r="456" spans="1:14" ht="38.25">
      <c r="A456" s="33" t="s">
        <v>1824</v>
      </c>
      <c r="B456" s="31" t="s">
        <v>1825</v>
      </c>
      <c r="C456" s="32" t="s">
        <v>1826</v>
      </c>
      <c r="D456" s="32" t="s">
        <v>1826</v>
      </c>
      <c r="E456" s="31" t="s">
        <v>131</v>
      </c>
      <c r="F456" s="31" t="s">
        <v>1336</v>
      </c>
      <c r="G456" s="31" t="s">
        <v>136</v>
      </c>
      <c r="H456" s="26" t="str">
        <f>IFERROR(IF(VLOOKUP(B456,'R&amp;C_5.15.1'!$B$2:$G$453,1,FALSE)=B456,"",),"NEW")</f>
        <v/>
      </c>
      <c r="I456" s="26" t="str">
        <f>IF(H456="NEW","NEW",IF(VLOOKUP(B456,'R&amp;C_5.15.1'!$B$2:$G$453,2,FALSE)=C456,"","UPDATED"))</f>
        <v/>
      </c>
      <c r="J456" s="26" t="str">
        <f>IF(H456="NEW","NEW",IF(VLOOKUP(B456,'R&amp;C_5.15.1'!$B$2:$G$453,3,FALSE)=D456,"","UPDATED"))</f>
        <v/>
      </c>
      <c r="K456" s="26" t="str">
        <f>IF(H456="NEW","NEW",IF(VLOOKUP(B456,'R&amp;C_5.15.1'!$B$2:$G$453,4,FALSE)=E456,"","UPDATED"))</f>
        <v/>
      </c>
      <c r="L456" s="26" t="str">
        <f>IF(H456="NEW","NEW",IF(VLOOKUP(B456,'R&amp;C_5.15.1'!$B$2:$G$453,5,FALSE)=F456,"","UPDATED"))</f>
        <v/>
      </c>
      <c r="M456" s="26" t="str">
        <f>IF(H456="NEW","NEW",IF(VLOOKUP(B456,'R&amp;C_5.15.1'!$B$2:$G$453,6,FALSE)=G456,"","UPDATED"))</f>
        <v/>
      </c>
      <c r="N456" s="26" t="str">
        <f>IF(CONCATENATE(Table2[[#This Row],[Check 
Code]],Table2[[#This Row],[Check 
Funct.]],Table2[[#This Row],[Check 
Tech.]],Table2[[#This Row],[Check DROOLS]],Table2[[#This Row],[Check Domain]],Table2[[#This Row],[Check 
Tag]])="","",1)</f>
        <v/>
      </c>
    </row>
    <row r="457" spans="1:14" ht="38.25">
      <c r="A457" s="33" t="s">
        <v>1827</v>
      </c>
      <c r="B457" s="28" t="s">
        <v>1828</v>
      </c>
      <c r="C457" s="30" t="s">
        <v>1829</v>
      </c>
      <c r="D457" s="30" t="s">
        <v>1830</v>
      </c>
      <c r="E457" s="28" t="s">
        <v>131</v>
      </c>
      <c r="F457" s="28" t="s">
        <v>126</v>
      </c>
      <c r="G457" s="28" t="s">
        <v>1831</v>
      </c>
      <c r="H457" s="26" t="str">
        <f>IFERROR(IF(VLOOKUP(B457,'R&amp;C_5.15.1'!$B$2:$G$453,1,FALSE)=B457,"",),"NEW")</f>
        <v/>
      </c>
      <c r="I457" s="26" t="str">
        <f>IF(H457="NEW","NEW",IF(VLOOKUP(B457,'R&amp;C_5.15.1'!$B$2:$G$453,2,FALSE)=C457,"","UPDATED"))</f>
        <v/>
      </c>
      <c r="J457" s="26" t="str">
        <f>IF(H457="NEW","NEW",IF(VLOOKUP(B457,'R&amp;C_5.15.1'!$B$2:$G$453,3,FALSE)=D457,"","UPDATED"))</f>
        <v/>
      </c>
      <c r="K457" s="26" t="str">
        <f>IF(H457="NEW","NEW",IF(VLOOKUP(B457,'R&amp;C_5.15.1'!$B$2:$G$453,4,FALSE)=E457,"","UPDATED"))</f>
        <v/>
      </c>
      <c r="L457" s="26" t="str">
        <f>IF(H457="NEW","NEW",IF(VLOOKUP(B457,'R&amp;C_5.15.1'!$B$2:$G$453,5,FALSE)=F457,"","UPDATED"))</f>
        <v/>
      </c>
      <c r="M457" s="26" t="str">
        <f>IF(H457="NEW","NEW",IF(VLOOKUP(B457,'R&amp;C_5.15.1'!$B$2:$G$453,6,FALSE)=G457,"","UPDATED"))</f>
        <v/>
      </c>
      <c r="N457" s="26" t="str">
        <f>IF(CONCATENATE(Table2[[#This Row],[Check 
Code]],Table2[[#This Row],[Check 
Funct.]],Table2[[#This Row],[Check 
Tech.]],Table2[[#This Row],[Check DROOLS]],Table2[[#This Row],[Check Domain]],Table2[[#This Row],[Check 
Tag]])="","",1)</f>
        <v/>
      </c>
    </row>
  </sheetData>
  <mergeCells count="1">
    <mergeCell ref="H1:M1"/>
  </mergeCells>
  <printOptions horizontalCentered="1"/>
  <pageMargins left="0.31496062992125984" right="0.31496062992125984" top="0.74803149606299213" bottom="0.74803149606299213" header="0.31496062992125984" footer="0.31496062992125984"/>
  <pageSetup paperSize="8" scale="96" fitToHeight="0" orientation="landscape" r:id="rId1"/>
  <headerFooter>
    <oddHeader>&amp;LDDNTA for NCTS-P5. Release5.15.2-v2.00
REF: DDNTA_APP_Q2_R_C&amp;RAligned to DDNTA RFC-List.39</oddHeader>
    <oddFooter>&amp;LCSE 51.8.6&amp;CAppendix Q2 R/C, Tags, DROOLS Info&amp;RPage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1C24-58C8-4803-B138-3C16F6C70CE9}">
  <sheetPr>
    <pageSetUpPr fitToPage="1"/>
  </sheetPr>
  <dimension ref="A2:G453"/>
  <sheetViews>
    <sheetView showGridLines="0" zoomScale="115" zoomScaleNormal="115" workbookViewId="0">
      <pane ySplit="2" topLeftCell="A3" activePane="bottomLeft" state="frozen"/>
      <selection pane="bottomLeft" activeCell="A3" sqref="A3"/>
    </sheetView>
  </sheetViews>
  <sheetFormatPr defaultRowHeight="15"/>
  <cols>
    <col min="1" max="1" width="5.5703125" customWidth="1"/>
    <col min="2" max="2" width="12.28515625" customWidth="1"/>
    <col min="3" max="4" width="68.28515625" customWidth="1"/>
    <col min="5" max="5" width="16.7109375" customWidth="1"/>
    <col min="6" max="6" width="12.5703125" customWidth="1"/>
    <col min="7" max="7" width="18.7109375" customWidth="1"/>
  </cols>
  <sheetData>
    <row r="2" spans="1:7" ht="31.5">
      <c r="A2" s="19" t="s">
        <v>107</v>
      </c>
      <c r="B2" s="19" t="s">
        <v>108</v>
      </c>
      <c r="C2" s="20" t="s">
        <v>109</v>
      </c>
      <c r="D2" s="20" t="s">
        <v>110</v>
      </c>
      <c r="E2" s="21" t="s">
        <v>111</v>
      </c>
      <c r="F2" s="20" t="s">
        <v>112</v>
      </c>
      <c r="G2" s="22" t="s">
        <v>113</v>
      </c>
    </row>
    <row r="3" spans="1:7" ht="89.25">
      <c r="A3" s="24" t="s">
        <v>121</v>
      </c>
      <c r="B3" s="24" t="s">
        <v>122</v>
      </c>
      <c r="C3" s="25" t="s">
        <v>1832</v>
      </c>
      <c r="D3" s="25" t="s">
        <v>124</v>
      </c>
      <c r="E3" s="24" t="s">
        <v>125</v>
      </c>
      <c r="F3" s="24" t="s">
        <v>126</v>
      </c>
      <c r="G3" s="24" t="s">
        <v>127</v>
      </c>
    </row>
    <row r="4" spans="1:7" ht="38.25">
      <c r="A4" s="24" t="s">
        <v>128</v>
      </c>
      <c r="B4" s="24" t="s">
        <v>129</v>
      </c>
      <c r="C4" s="25" t="s">
        <v>130</v>
      </c>
      <c r="D4" s="25" t="s">
        <v>43</v>
      </c>
      <c r="E4" s="24" t="s">
        <v>131</v>
      </c>
      <c r="F4" s="24" t="s">
        <v>126</v>
      </c>
      <c r="G4" s="24" t="s">
        <v>132</v>
      </c>
    </row>
    <row r="5" spans="1:7" ht="63.75">
      <c r="A5" s="24" t="s">
        <v>133</v>
      </c>
      <c r="B5" s="24" t="s">
        <v>134</v>
      </c>
      <c r="C5" s="25" t="s">
        <v>135</v>
      </c>
      <c r="D5" s="25" t="s">
        <v>43</v>
      </c>
      <c r="E5" s="24" t="s">
        <v>125</v>
      </c>
      <c r="F5" s="24" t="s">
        <v>126</v>
      </c>
      <c r="G5" s="24" t="s">
        <v>136</v>
      </c>
    </row>
    <row r="6" spans="1:7" ht="63.75">
      <c r="A6" s="24" t="s">
        <v>137</v>
      </c>
      <c r="B6" s="24" t="s">
        <v>138</v>
      </c>
      <c r="C6" s="25" t="s">
        <v>43</v>
      </c>
      <c r="D6" s="25" t="s">
        <v>139</v>
      </c>
      <c r="E6" s="24" t="s">
        <v>125</v>
      </c>
      <c r="F6" s="24" t="s">
        <v>126</v>
      </c>
      <c r="G6" s="24" t="s">
        <v>1833</v>
      </c>
    </row>
    <row r="7" spans="1:7" ht="63.75">
      <c r="A7" s="24" t="s">
        <v>141</v>
      </c>
      <c r="B7" s="24" t="s">
        <v>142</v>
      </c>
      <c r="C7" s="25" t="s">
        <v>43</v>
      </c>
      <c r="D7" s="25" t="s">
        <v>143</v>
      </c>
      <c r="E7" s="24" t="s">
        <v>125</v>
      </c>
      <c r="F7" s="24" t="s">
        <v>126</v>
      </c>
      <c r="G7" s="24" t="s">
        <v>1833</v>
      </c>
    </row>
    <row r="8" spans="1:7" ht="63.75">
      <c r="A8" s="24" t="s">
        <v>144</v>
      </c>
      <c r="B8" s="24" t="s">
        <v>145</v>
      </c>
      <c r="C8" s="25" t="s">
        <v>43</v>
      </c>
      <c r="D8" s="25" t="s">
        <v>146</v>
      </c>
      <c r="E8" s="24" t="s">
        <v>125</v>
      </c>
      <c r="F8" s="24" t="s">
        <v>126</v>
      </c>
      <c r="G8" s="24" t="s">
        <v>1833</v>
      </c>
    </row>
    <row r="9" spans="1:7" ht="63.75">
      <c r="A9" s="24" t="s">
        <v>147</v>
      </c>
      <c r="B9" s="24" t="s">
        <v>148</v>
      </c>
      <c r="C9" s="25" t="s">
        <v>149</v>
      </c>
      <c r="D9" s="25" t="s">
        <v>43</v>
      </c>
      <c r="E9" s="24" t="s">
        <v>125</v>
      </c>
      <c r="F9" s="24" t="s">
        <v>126</v>
      </c>
      <c r="G9" s="24" t="s">
        <v>136</v>
      </c>
    </row>
    <row r="10" spans="1:7" ht="63.75">
      <c r="A10" s="24" t="s">
        <v>150</v>
      </c>
      <c r="B10" s="24" t="s">
        <v>151</v>
      </c>
      <c r="C10" s="25" t="s">
        <v>43</v>
      </c>
      <c r="D10" s="25" t="s">
        <v>152</v>
      </c>
      <c r="E10" s="24" t="s">
        <v>131</v>
      </c>
      <c r="F10" s="24" t="s">
        <v>126</v>
      </c>
      <c r="G10" s="24" t="s">
        <v>1834</v>
      </c>
    </row>
    <row r="11" spans="1:7" ht="216.75">
      <c r="A11" s="24" t="s">
        <v>154</v>
      </c>
      <c r="B11" s="24" t="s">
        <v>155</v>
      </c>
      <c r="C11" s="25" t="s">
        <v>43</v>
      </c>
      <c r="D11" s="25" t="s">
        <v>156</v>
      </c>
      <c r="E11" s="24" t="s">
        <v>131</v>
      </c>
      <c r="F11" s="24" t="s">
        <v>126</v>
      </c>
      <c r="G11" s="24" t="s">
        <v>1834</v>
      </c>
    </row>
    <row r="12" spans="1:7" ht="89.25">
      <c r="A12" s="24" t="s">
        <v>157</v>
      </c>
      <c r="B12" s="24" t="s">
        <v>158</v>
      </c>
      <c r="C12" s="25" t="s">
        <v>43</v>
      </c>
      <c r="D12" s="25" t="s">
        <v>159</v>
      </c>
      <c r="E12" s="24" t="s">
        <v>131</v>
      </c>
      <c r="F12" s="24" t="s">
        <v>126</v>
      </c>
      <c r="G12" s="24" t="s">
        <v>1834</v>
      </c>
    </row>
    <row r="13" spans="1:7" ht="140.25">
      <c r="A13" s="24" t="s">
        <v>160</v>
      </c>
      <c r="B13" s="24" t="s">
        <v>161</v>
      </c>
      <c r="C13" s="25" t="s">
        <v>43</v>
      </c>
      <c r="D13" s="25" t="s">
        <v>162</v>
      </c>
      <c r="E13" s="24" t="s">
        <v>131</v>
      </c>
      <c r="F13" s="24" t="s">
        <v>126</v>
      </c>
      <c r="G13" s="24" t="s">
        <v>1834</v>
      </c>
    </row>
    <row r="14" spans="1:7" ht="127.5">
      <c r="A14" s="24" t="s">
        <v>163</v>
      </c>
      <c r="B14" s="24" t="s">
        <v>164</v>
      </c>
      <c r="C14" s="25" t="s">
        <v>43</v>
      </c>
      <c r="D14" s="25" t="s">
        <v>165</v>
      </c>
      <c r="E14" s="24" t="s">
        <v>131</v>
      </c>
      <c r="F14" s="24" t="s">
        <v>126</v>
      </c>
      <c r="G14" s="24" t="s">
        <v>166</v>
      </c>
    </row>
    <row r="15" spans="1:7" ht="63.75">
      <c r="A15" s="24" t="s">
        <v>167</v>
      </c>
      <c r="B15" s="24" t="s">
        <v>168</v>
      </c>
      <c r="C15" s="25" t="s">
        <v>43</v>
      </c>
      <c r="D15" s="25" t="s">
        <v>169</v>
      </c>
      <c r="E15" s="24" t="s">
        <v>131</v>
      </c>
      <c r="F15" s="24" t="s">
        <v>126</v>
      </c>
      <c r="G15" s="24" t="s">
        <v>170</v>
      </c>
    </row>
    <row r="16" spans="1:7" ht="140.25">
      <c r="A16" s="24" t="s">
        <v>171</v>
      </c>
      <c r="B16" s="24" t="s">
        <v>172</v>
      </c>
      <c r="C16" s="25" t="s">
        <v>43</v>
      </c>
      <c r="D16" s="25" t="s">
        <v>173</v>
      </c>
      <c r="E16" s="24" t="s">
        <v>131</v>
      </c>
      <c r="F16" s="24" t="s">
        <v>126</v>
      </c>
      <c r="G16" s="24" t="s">
        <v>174</v>
      </c>
    </row>
    <row r="17" spans="1:7" ht="114.75">
      <c r="A17" s="24" t="s">
        <v>175</v>
      </c>
      <c r="B17" s="24" t="s">
        <v>176</v>
      </c>
      <c r="C17" s="25" t="s">
        <v>43</v>
      </c>
      <c r="D17" s="25" t="s">
        <v>177</v>
      </c>
      <c r="E17" s="24" t="s">
        <v>131</v>
      </c>
      <c r="F17" s="24" t="s">
        <v>126</v>
      </c>
      <c r="G17" s="24" t="s">
        <v>136</v>
      </c>
    </row>
    <row r="18" spans="1:7" ht="51">
      <c r="A18" s="24" t="s">
        <v>178</v>
      </c>
      <c r="B18" s="24" t="s">
        <v>179</v>
      </c>
      <c r="C18" s="25" t="s">
        <v>43</v>
      </c>
      <c r="D18" s="25" t="s">
        <v>180</v>
      </c>
      <c r="E18" s="24" t="s">
        <v>131</v>
      </c>
      <c r="F18" s="24" t="s">
        <v>126</v>
      </c>
      <c r="G18" s="24" t="s">
        <v>181</v>
      </c>
    </row>
    <row r="19" spans="1:7" ht="51">
      <c r="A19" s="24" t="s">
        <v>182</v>
      </c>
      <c r="B19" s="24" t="s">
        <v>183</v>
      </c>
      <c r="C19" s="25" t="s">
        <v>43</v>
      </c>
      <c r="D19" s="25" t="s">
        <v>184</v>
      </c>
      <c r="E19" s="24" t="s">
        <v>131</v>
      </c>
      <c r="F19" s="24" t="s">
        <v>126</v>
      </c>
      <c r="G19" s="24" t="s">
        <v>185</v>
      </c>
    </row>
    <row r="20" spans="1:7" ht="63.75">
      <c r="A20" s="24" t="s">
        <v>186</v>
      </c>
      <c r="B20" s="24" t="s">
        <v>187</v>
      </c>
      <c r="C20" s="25" t="s">
        <v>188</v>
      </c>
      <c r="D20" s="25" t="s">
        <v>189</v>
      </c>
      <c r="E20" s="24" t="s">
        <v>131</v>
      </c>
      <c r="F20" s="24" t="s">
        <v>126</v>
      </c>
      <c r="G20" s="24" t="s">
        <v>185</v>
      </c>
    </row>
    <row r="21" spans="1:7" ht="51">
      <c r="A21" s="24" t="s">
        <v>190</v>
      </c>
      <c r="B21" s="24" t="s">
        <v>191</v>
      </c>
      <c r="C21" s="25" t="s">
        <v>43</v>
      </c>
      <c r="D21" s="25" t="s">
        <v>192</v>
      </c>
      <c r="E21" s="24" t="s">
        <v>131</v>
      </c>
      <c r="F21" s="24" t="s">
        <v>126</v>
      </c>
      <c r="G21" s="24" t="s">
        <v>181</v>
      </c>
    </row>
    <row r="22" spans="1:7" ht="76.5">
      <c r="A22" s="24" t="s">
        <v>193</v>
      </c>
      <c r="B22" s="24" t="s">
        <v>194</v>
      </c>
      <c r="C22" s="25" t="s">
        <v>43</v>
      </c>
      <c r="D22" s="25" t="s">
        <v>195</v>
      </c>
      <c r="E22" s="24" t="s">
        <v>125</v>
      </c>
      <c r="F22" s="24" t="s">
        <v>126</v>
      </c>
      <c r="G22" s="24" t="e">
        <v>#N/A</v>
      </c>
    </row>
    <row r="23" spans="1:7" ht="409.5">
      <c r="A23" s="24" t="s">
        <v>197</v>
      </c>
      <c r="B23" s="24" t="s">
        <v>198</v>
      </c>
      <c r="C23" s="25" t="s">
        <v>43</v>
      </c>
      <c r="D23" s="25" t="s">
        <v>199</v>
      </c>
      <c r="E23" s="24" t="s">
        <v>131</v>
      </c>
      <c r="F23" s="24" t="s">
        <v>126</v>
      </c>
      <c r="G23" s="24" t="s">
        <v>200</v>
      </c>
    </row>
    <row r="24" spans="1:7" ht="331.5">
      <c r="A24" s="24" t="s">
        <v>201</v>
      </c>
      <c r="B24" s="24" t="s">
        <v>202</v>
      </c>
      <c r="C24" s="25" t="s">
        <v>43</v>
      </c>
      <c r="D24" s="25" t="s">
        <v>203</v>
      </c>
      <c r="E24" s="24" t="s">
        <v>125</v>
      </c>
      <c r="F24" s="24" t="s">
        <v>126</v>
      </c>
      <c r="G24" s="24" t="s">
        <v>204</v>
      </c>
    </row>
    <row r="25" spans="1:7" ht="153">
      <c r="A25" s="24" t="s">
        <v>205</v>
      </c>
      <c r="B25" s="24" t="s">
        <v>206</v>
      </c>
      <c r="C25" s="25" t="s">
        <v>43</v>
      </c>
      <c r="D25" s="25" t="s">
        <v>207</v>
      </c>
      <c r="E25" s="24" t="s">
        <v>131</v>
      </c>
      <c r="F25" s="24" t="s">
        <v>126</v>
      </c>
      <c r="G25" s="24" t="s">
        <v>208</v>
      </c>
    </row>
    <row r="26" spans="1:7" ht="165.75">
      <c r="A26" s="24" t="s">
        <v>209</v>
      </c>
      <c r="B26" s="24" t="s">
        <v>210</v>
      </c>
      <c r="C26" s="25" t="s">
        <v>43</v>
      </c>
      <c r="D26" s="25" t="s">
        <v>211</v>
      </c>
      <c r="E26" s="24" t="s">
        <v>131</v>
      </c>
      <c r="F26" s="24" t="s">
        <v>126</v>
      </c>
      <c r="G26" s="24" t="s">
        <v>212</v>
      </c>
    </row>
    <row r="27" spans="1:7" ht="140.25">
      <c r="A27" s="24" t="s">
        <v>213</v>
      </c>
      <c r="B27" s="24" t="s">
        <v>214</v>
      </c>
      <c r="C27" s="25" t="s">
        <v>43</v>
      </c>
      <c r="D27" s="25" t="s">
        <v>215</v>
      </c>
      <c r="E27" s="24" t="s">
        <v>131</v>
      </c>
      <c r="F27" s="24" t="s">
        <v>126</v>
      </c>
      <c r="G27" s="24" t="s">
        <v>216</v>
      </c>
    </row>
    <row r="28" spans="1:7" ht="102">
      <c r="A28" s="24" t="s">
        <v>217</v>
      </c>
      <c r="B28" s="24" t="s">
        <v>218</v>
      </c>
      <c r="C28" s="25" t="s">
        <v>43</v>
      </c>
      <c r="D28" s="25" t="s">
        <v>219</v>
      </c>
      <c r="E28" s="24" t="s">
        <v>125</v>
      </c>
      <c r="F28" s="24" t="s">
        <v>126</v>
      </c>
      <c r="G28" s="24" t="s">
        <v>220</v>
      </c>
    </row>
    <row r="29" spans="1:7" ht="63.75">
      <c r="A29" s="24" t="s">
        <v>221</v>
      </c>
      <c r="B29" s="24" t="s">
        <v>222</v>
      </c>
      <c r="C29" s="25" t="s">
        <v>43</v>
      </c>
      <c r="D29" s="25" t="s">
        <v>223</v>
      </c>
      <c r="E29" s="24" t="s">
        <v>131</v>
      </c>
      <c r="F29" s="24" t="s">
        <v>126</v>
      </c>
      <c r="G29" s="24" t="s">
        <v>208</v>
      </c>
    </row>
    <row r="30" spans="1:7" ht="76.5">
      <c r="A30" s="24" t="s">
        <v>224</v>
      </c>
      <c r="B30" s="24" t="s">
        <v>225</v>
      </c>
      <c r="C30" s="25" t="s">
        <v>43</v>
      </c>
      <c r="D30" s="25" t="s">
        <v>226</v>
      </c>
      <c r="E30" s="24" t="s">
        <v>131</v>
      </c>
      <c r="F30" s="24" t="s">
        <v>126</v>
      </c>
      <c r="G30" s="24" t="s">
        <v>216</v>
      </c>
    </row>
    <row r="31" spans="1:7" ht="127.5">
      <c r="A31" s="24" t="s">
        <v>227</v>
      </c>
      <c r="B31" s="24" t="s">
        <v>228</v>
      </c>
      <c r="C31" s="25" t="s">
        <v>43</v>
      </c>
      <c r="D31" s="25" t="s">
        <v>229</v>
      </c>
      <c r="E31" s="24" t="s">
        <v>125</v>
      </c>
      <c r="F31" s="24" t="s">
        <v>126</v>
      </c>
      <c r="G31" s="24" t="s">
        <v>230</v>
      </c>
    </row>
    <row r="32" spans="1:7" ht="255">
      <c r="A32" s="24" t="s">
        <v>231</v>
      </c>
      <c r="B32" s="24" t="s">
        <v>232</v>
      </c>
      <c r="C32" s="25" t="s">
        <v>43</v>
      </c>
      <c r="D32" s="25" t="s">
        <v>233</v>
      </c>
      <c r="E32" s="24" t="s">
        <v>131</v>
      </c>
      <c r="F32" s="24" t="s">
        <v>126</v>
      </c>
      <c r="G32" s="24" t="s">
        <v>234</v>
      </c>
    </row>
    <row r="33" spans="1:7" ht="191.25">
      <c r="A33" s="24" t="s">
        <v>235</v>
      </c>
      <c r="B33" s="24" t="s">
        <v>236</v>
      </c>
      <c r="C33" s="25" t="s">
        <v>43</v>
      </c>
      <c r="D33" s="25" t="s">
        <v>237</v>
      </c>
      <c r="E33" s="24" t="s">
        <v>131</v>
      </c>
      <c r="F33" s="24" t="s">
        <v>126</v>
      </c>
      <c r="G33" s="24" t="s">
        <v>181</v>
      </c>
    </row>
    <row r="34" spans="1:7" ht="114.75">
      <c r="A34" s="24" t="s">
        <v>238</v>
      </c>
      <c r="B34" s="24" t="s">
        <v>239</v>
      </c>
      <c r="C34" s="25" t="s">
        <v>43</v>
      </c>
      <c r="D34" s="25" t="s">
        <v>240</v>
      </c>
      <c r="E34" s="24" t="s">
        <v>125</v>
      </c>
      <c r="F34" s="24" t="s">
        <v>126</v>
      </c>
      <c r="G34" s="24" t="s">
        <v>230</v>
      </c>
    </row>
    <row r="35" spans="1:7" ht="51">
      <c r="A35" s="24" t="s">
        <v>241</v>
      </c>
      <c r="B35" s="24" t="s">
        <v>242</v>
      </c>
      <c r="C35" s="25" t="s">
        <v>43</v>
      </c>
      <c r="D35" s="25" t="s">
        <v>243</v>
      </c>
      <c r="E35" s="24" t="s">
        <v>131</v>
      </c>
      <c r="F35" s="24" t="s">
        <v>126</v>
      </c>
      <c r="G35" s="24" t="s">
        <v>230</v>
      </c>
    </row>
    <row r="36" spans="1:7" ht="76.5">
      <c r="A36" s="24" t="s">
        <v>244</v>
      </c>
      <c r="B36" s="24" t="s">
        <v>245</v>
      </c>
      <c r="C36" s="25" t="s">
        <v>43</v>
      </c>
      <c r="D36" s="25" t="s">
        <v>246</v>
      </c>
      <c r="E36" s="24" t="s">
        <v>131</v>
      </c>
      <c r="F36" s="24" t="s">
        <v>126</v>
      </c>
      <c r="G36" s="24" t="s">
        <v>208</v>
      </c>
    </row>
    <row r="37" spans="1:7" ht="63.75">
      <c r="A37" s="24" t="s">
        <v>247</v>
      </c>
      <c r="B37" s="24" t="s">
        <v>248</v>
      </c>
      <c r="C37" s="25" t="s">
        <v>43</v>
      </c>
      <c r="D37" s="25" t="s">
        <v>249</v>
      </c>
      <c r="E37" s="24" t="s">
        <v>131</v>
      </c>
      <c r="F37" s="24" t="s">
        <v>126</v>
      </c>
      <c r="G37" s="24" t="s">
        <v>234</v>
      </c>
    </row>
    <row r="38" spans="1:7" ht="63.75">
      <c r="A38" s="24" t="s">
        <v>250</v>
      </c>
      <c r="B38" s="24" t="s">
        <v>251</v>
      </c>
      <c r="C38" s="25" t="s">
        <v>43</v>
      </c>
      <c r="D38" s="25" t="s">
        <v>252</v>
      </c>
      <c r="E38" s="24" t="s">
        <v>131</v>
      </c>
      <c r="F38" s="24" t="s">
        <v>126</v>
      </c>
      <c r="G38" s="24" t="s">
        <v>208</v>
      </c>
    </row>
    <row r="39" spans="1:7" ht="102">
      <c r="A39" s="24" t="s">
        <v>253</v>
      </c>
      <c r="B39" s="24" t="s">
        <v>254</v>
      </c>
      <c r="C39" s="25" t="s">
        <v>43</v>
      </c>
      <c r="D39" s="25" t="s">
        <v>255</v>
      </c>
      <c r="E39" s="24" t="s">
        <v>131</v>
      </c>
      <c r="F39" s="24" t="s">
        <v>126</v>
      </c>
      <c r="G39" s="24" t="s">
        <v>234</v>
      </c>
    </row>
    <row r="40" spans="1:7" ht="127.5">
      <c r="A40" s="24" t="s">
        <v>256</v>
      </c>
      <c r="B40" s="24" t="s">
        <v>257</v>
      </c>
      <c r="C40" s="25" t="s">
        <v>43</v>
      </c>
      <c r="D40" s="25" t="s">
        <v>258</v>
      </c>
      <c r="E40" s="24" t="s">
        <v>131</v>
      </c>
      <c r="F40" s="24" t="s">
        <v>126</v>
      </c>
      <c r="G40" s="24" t="s">
        <v>230</v>
      </c>
    </row>
    <row r="41" spans="1:7" ht="127.5">
      <c r="A41" s="24" t="s">
        <v>259</v>
      </c>
      <c r="B41" s="24" t="s">
        <v>260</v>
      </c>
      <c r="C41" s="25" t="s">
        <v>43</v>
      </c>
      <c r="D41" s="25" t="s">
        <v>261</v>
      </c>
      <c r="E41" s="24" t="s">
        <v>131</v>
      </c>
      <c r="F41" s="24" t="s">
        <v>126</v>
      </c>
      <c r="G41" s="24" t="s">
        <v>181</v>
      </c>
    </row>
    <row r="42" spans="1:7" ht="51">
      <c r="A42" s="24" t="s">
        <v>262</v>
      </c>
      <c r="B42" s="24" t="s">
        <v>263</v>
      </c>
      <c r="C42" s="25" t="s">
        <v>43</v>
      </c>
      <c r="D42" s="25" t="s">
        <v>264</v>
      </c>
      <c r="E42" s="24" t="s">
        <v>131</v>
      </c>
      <c r="F42" s="24" t="s">
        <v>126</v>
      </c>
      <c r="G42" s="24" t="s">
        <v>185</v>
      </c>
    </row>
    <row r="43" spans="1:7" ht="51">
      <c r="A43" s="24" t="s">
        <v>265</v>
      </c>
      <c r="B43" s="24" t="s">
        <v>266</v>
      </c>
      <c r="C43" s="25" t="s">
        <v>43</v>
      </c>
      <c r="D43" s="25" t="s">
        <v>267</v>
      </c>
      <c r="E43" s="24" t="s">
        <v>131</v>
      </c>
      <c r="F43" s="24" t="s">
        <v>126</v>
      </c>
      <c r="G43" s="24" t="s">
        <v>268</v>
      </c>
    </row>
    <row r="44" spans="1:7" ht="127.5">
      <c r="A44" s="24" t="s">
        <v>269</v>
      </c>
      <c r="B44" s="24" t="s">
        <v>270</v>
      </c>
      <c r="C44" s="25" t="s">
        <v>43</v>
      </c>
      <c r="D44" s="25" t="s">
        <v>271</v>
      </c>
      <c r="E44" s="24" t="s">
        <v>125</v>
      </c>
      <c r="F44" s="24" t="s">
        <v>126</v>
      </c>
      <c r="G44" s="24" t="s">
        <v>272</v>
      </c>
    </row>
    <row r="45" spans="1:7" ht="127.5">
      <c r="A45" s="24" t="s">
        <v>273</v>
      </c>
      <c r="B45" s="24" t="s">
        <v>274</v>
      </c>
      <c r="C45" s="25" t="s">
        <v>43</v>
      </c>
      <c r="D45" s="25" t="s">
        <v>275</v>
      </c>
      <c r="E45" s="24" t="s">
        <v>125</v>
      </c>
      <c r="F45" s="24" t="s">
        <v>126</v>
      </c>
      <c r="G45" s="24" t="s">
        <v>136</v>
      </c>
    </row>
    <row r="46" spans="1:7" ht="51">
      <c r="A46" s="24" t="s">
        <v>276</v>
      </c>
      <c r="B46" s="24" t="s">
        <v>277</v>
      </c>
      <c r="C46" s="25" t="s">
        <v>43</v>
      </c>
      <c r="D46" s="25" t="s">
        <v>278</v>
      </c>
      <c r="E46" s="24" t="s">
        <v>131</v>
      </c>
      <c r="F46" s="24" t="s">
        <v>126</v>
      </c>
      <c r="G46" s="24" t="s">
        <v>230</v>
      </c>
    </row>
    <row r="47" spans="1:7" ht="229.5">
      <c r="A47" s="24" t="s">
        <v>279</v>
      </c>
      <c r="B47" s="24" t="s">
        <v>280</v>
      </c>
      <c r="C47" s="25" t="s">
        <v>43</v>
      </c>
      <c r="D47" s="25" t="s">
        <v>281</v>
      </c>
      <c r="E47" s="24" t="s">
        <v>125</v>
      </c>
      <c r="F47" s="24" t="s">
        <v>126</v>
      </c>
      <c r="G47" s="24" t="s">
        <v>136</v>
      </c>
    </row>
    <row r="48" spans="1:7" ht="63.75">
      <c r="A48" s="24" t="s">
        <v>282</v>
      </c>
      <c r="B48" s="24" t="s">
        <v>283</v>
      </c>
      <c r="C48" s="25" t="s">
        <v>43</v>
      </c>
      <c r="D48" s="25" t="s">
        <v>284</v>
      </c>
      <c r="E48" s="24" t="s">
        <v>131</v>
      </c>
      <c r="F48" s="24" t="s">
        <v>126</v>
      </c>
      <c r="G48" s="24" t="s">
        <v>285</v>
      </c>
    </row>
    <row r="49" spans="1:7" ht="114.75">
      <c r="A49" s="24" t="s">
        <v>286</v>
      </c>
      <c r="B49" s="24" t="s">
        <v>287</v>
      </c>
      <c r="C49" s="25" t="s">
        <v>43</v>
      </c>
      <c r="D49" s="25" t="s">
        <v>288</v>
      </c>
      <c r="E49" s="24" t="s">
        <v>131</v>
      </c>
      <c r="F49" s="24" t="s">
        <v>126</v>
      </c>
      <c r="G49" s="24" t="s">
        <v>170</v>
      </c>
    </row>
    <row r="50" spans="1:7" ht="89.25">
      <c r="A50" s="24" t="s">
        <v>289</v>
      </c>
      <c r="B50" s="24" t="s">
        <v>290</v>
      </c>
      <c r="C50" s="25" t="s">
        <v>43</v>
      </c>
      <c r="D50" s="25" t="s">
        <v>291</v>
      </c>
      <c r="E50" s="24" t="s">
        <v>131</v>
      </c>
      <c r="F50" s="24" t="s">
        <v>126</v>
      </c>
      <c r="G50" s="24" t="s">
        <v>292</v>
      </c>
    </row>
    <row r="51" spans="1:7" ht="127.5">
      <c r="A51" s="24" t="s">
        <v>293</v>
      </c>
      <c r="B51" s="24" t="s">
        <v>294</v>
      </c>
      <c r="C51" s="25" t="s">
        <v>43</v>
      </c>
      <c r="D51" s="25" t="s">
        <v>295</v>
      </c>
      <c r="E51" s="24" t="s">
        <v>131</v>
      </c>
      <c r="F51" s="24" t="s">
        <v>126</v>
      </c>
      <c r="G51" s="24" t="s">
        <v>170</v>
      </c>
    </row>
    <row r="52" spans="1:7" ht="114.75">
      <c r="A52" s="24" t="s">
        <v>296</v>
      </c>
      <c r="B52" s="24" t="s">
        <v>297</v>
      </c>
      <c r="C52" s="25" t="s">
        <v>43</v>
      </c>
      <c r="D52" s="25" t="s">
        <v>298</v>
      </c>
      <c r="E52" s="24" t="s">
        <v>131</v>
      </c>
      <c r="F52" s="24" t="s">
        <v>126</v>
      </c>
      <c r="G52" s="24" t="s">
        <v>136</v>
      </c>
    </row>
    <row r="53" spans="1:7" ht="89.25">
      <c r="A53" s="24" t="s">
        <v>299</v>
      </c>
      <c r="B53" s="24" t="s">
        <v>300</v>
      </c>
      <c r="C53" s="25" t="s">
        <v>43</v>
      </c>
      <c r="D53" s="25" t="s">
        <v>301</v>
      </c>
      <c r="E53" s="24" t="s">
        <v>131</v>
      </c>
      <c r="F53" s="24" t="s">
        <v>126</v>
      </c>
      <c r="G53" s="24" t="s">
        <v>136</v>
      </c>
    </row>
    <row r="54" spans="1:7" ht="114.75">
      <c r="A54" s="24" t="s">
        <v>302</v>
      </c>
      <c r="B54" s="24" t="s">
        <v>303</v>
      </c>
      <c r="C54" s="25" t="s">
        <v>43</v>
      </c>
      <c r="D54" s="25" t="s">
        <v>304</v>
      </c>
      <c r="E54" s="24" t="s">
        <v>131</v>
      </c>
      <c r="F54" s="24" t="s">
        <v>126</v>
      </c>
      <c r="G54" s="24" t="s">
        <v>230</v>
      </c>
    </row>
    <row r="55" spans="1:7" ht="153">
      <c r="A55" s="24" t="s">
        <v>305</v>
      </c>
      <c r="B55" s="24" t="s">
        <v>306</v>
      </c>
      <c r="C55" s="25" t="s">
        <v>43</v>
      </c>
      <c r="D55" s="25" t="s">
        <v>307</v>
      </c>
      <c r="E55" s="24" t="s">
        <v>131</v>
      </c>
      <c r="F55" s="24" t="s">
        <v>126</v>
      </c>
      <c r="G55" s="24" t="s">
        <v>216</v>
      </c>
    </row>
    <row r="56" spans="1:7" ht="216.75">
      <c r="A56" s="24" t="s">
        <v>308</v>
      </c>
      <c r="B56" s="24" t="s">
        <v>309</v>
      </c>
      <c r="C56" s="25" t="s">
        <v>43</v>
      </c>
      <c r="D56" s="25" t="s">
        <v>310</v>
      </c>
      <c r="E56" s="24" t="s">
        <v>131</v>
      </c>
      <c r="F56" s="24" t="s">
        <v>126</v>
      </c>
      <c r="G56" s="24" t="s">
        <v>216</v>
      </c>
    </row>
    <row r="57" spans="1:7" ht="102">
      <c r="A57" s="24" t="s">
        <v>311</v>
      </c>
      <c r="B57" s="24" t="s">
        <v>312</v>
      </c>
      <c r="C57" s="25" t="s">
        <v>43</v>
      </c>
      <c r="D57" s="25" t="s">
        <v>313</v>
      </c>
      <c r="E57" s="24" t="s">
        <v>131</v>
      </c>
      <c r="F57" s="24" t="s">
        <v>126</v>
      </c>
      <c r="G57" s="24" t="s">
        <v>136</v>
      </c>
    </row>
    <row r="58" spans="1:7" ht="102">
      <c r="A58" s="24" t="s">
        <v>314</v>
      </c>
      <c r="B58" s="24" t="s">
        <v>315</v>
      </c>
      <c r="C58" s="25" t="s">
        <v>43</v>
      </c>
      <c r="D58" s="25" t="s">
        <v>316</v>
      </c>
      <c r="E58" s="24" t="s">
        <v>131</v>
      </c>
      <c r="F58" s="24" t="s">
        <v>126</v>
      </c>
      <c r="G58" s="24" t="s">
        <v>136</v>
      </c>
    </row>
    <row r="59" spans="1:7" ht="102">
      <c r="A59" s="24" t="s">
        <v>317</v>
      </c>
      <c r="B59" s="24" t="s">
        <v>318</v>
      </c>
      <c r="C59" s="25" t="s">
        <v>43</v>
      </c>
      <c r="D59" s="25" t="s">
        <v>319</v>
      </c>
      <c r="E59" s="24" t="s">
        <v>131</v>
      </c>
      <c r="F59" s="24" t="s">
        <v>126</v>
      </c>
      <c r="G59" s="24" t="s">
        <v>234</v>
      </c>
    </row>
    <row r="60" spans="1:7" ht="127.5">
      <c r="A60" s="24" t="s">
        <v>320</v>
      </c>
      <c r="B60" s="24" t="s">
        <v>321</v>
      </c>
      <c r="C60" s="25" t="s">
        <v>43</v>
      </c>
      <c r="D60" s="25" t="s">
        <v>322</v>
      </c>
      <c r="E60" s="24" t="s">
        <v>131</v>
      </c>
      <c r="F60" s="24" t="s">
        <v>126</v>
      </c>
      <c r="G60" s="24" t="s">
        <v>230</v>
      </c>
    </row>
    <row r="61" spans="1:7" ht="38.25">
      <c r="A61" s="24" t="s">
        <v>323</v>
      </c>
      <c r="B61" s="24" t="s">
        <v>324</v>
      </c>
      <c r="C61" s="25" t="s">
        <v>43</v>
      </c>
      <c r="D61" s="25" t="s">
        <v>325</v>
      </c>
      <c r="E61" s="24" t="s">
        <v>125</v>
      </c>
      <c r="F61" s="24" t="s">
        <v>126</v>
      </c>
      <c r="G61" s="24" t="s">
        <v>268</v>
      </c>
    </row>
    <row r="62" spans="1:7" ht="38.25">
      <c r="A62" s="24" t="s">
        <v>326</v>
      </c>
      <c r="B62" s="24" t="s">
        <v>327</v>
      </c>
      <c r="C62" s="25" t="s">
        <v>43</v>
      </c>
      <c r="D62" s="25" t="s">
        <v>328</v>
      </c>
      <c r="E62" s="24" t="s">
        <v>125</v>
      </c>
      <c r="F62" s="24" t="s">
        <v>126</v>
      </c>
      <c r="G62" s="24" t="s">
        <v>329</v>
      </c>
    </row>
    <row r="63" spans="1:7" ht="51">
      <c r="A63" s="24" t="s">
        <v>330</v>
      </c>
      <c r="B63" s="24" t="s">
        <v>331</v>
      </c>
      <c r="C63" s="25" t="s">
        <v>43</v>
      </c>
      <c r="D63" s="25" t="s">
        <v>332</v>
      </c>
      <c r="E63" s="24" t="s">
        <v>131</v>
      </c>
      <c r="F63" s="24" t="s">
        <v>126</v>
      </c>
      <c r="G63" s="24" t="s">
        <v>333</v>
      </c>
    </row>
    <row r="64" spans="1:7" ht="51">
      <c r="A64" s="24" t="s">
        <v>334</v>
      </c>
      <c r="B64" s="24" t="s">
        <v>335</v>
      </c>
      <c r="C64" s="25" t="s">
        <v>43</v>
      </c>
      <c r="D64" s="25" t="s">
        <v>336</v>
      </c>
      <c r="E64" s="24" t="s">
        <v>131</v>
      </c>
      <c r="F64" s="24" t="s">
        <v>126</v>
      </c>
      <c r="G64" s="24" t="s">
        <v>337</v>
      </c>
    </row>
    <row r="65" spans="1:7" ht="51">
      <c r="A65" s="24" t="s">
        <v>338</v>
      </c>
      <c r="B65" s="24" t="s">
        <v>339</v>
      </c>
      <c r="C65" s="25" t="s">
        <v>43</v>
      </c>
      <c r="D65" s="25" t="s">
        <v>340</v>
      </c>
      <c r="E65" s="24" t="s">
        <v>131</v>
      </c>
      <c r="F65" s="24" t="s">
        <v>126</v>
      </c>
      <c r="G65" s="24" t="s">
        <v>337</v>
      </c>
    </row>
    <row r="66" spans="1:7" ht="63.75">
      <c r="A66" s="24" t="s">
        <v>341</v>
      </c>
      <c r="B66" s="24" t="s">
        <v>342</v>
      </c>
      <c r="C66" s="25" t="s">
        <v>43</v>
      </c>
      <c r="D66" s="25" t="s">
        <v>343</v>
      </c>
      <c r="E66" s="24" t="s">
        <v>131</v>
      </c>
      <c r="F66" s="24" t="s">
        <v>126</v>
      </c>
      <c r="G66" s="24" t="s">
        <v>344</v>
      </c>
    </row>
    <row r="67" spans="1:7" ht="76.5">
      <c r="A67" s="24" t="s">
        <v>345</v>
      </c>
      <c r="B67" s="24" t="s">
        <v>346</v>
      </c>
      <c r="C67" s="25" t="s">
        <v>43</v>
      </c>
      <c r="D67" s="25" t="s">
        <v>347</v>
      </c>
      <c r="E67" s="24" t="s">
        <v>125</v>
      </c>
      <c r="F67" s="24" t="s">
        <v>126</v>
      </c>
      <c r="G67" s="24" t="e">
        <v>#N/A</v>
      </c>
    </row>
    <row r="68" spans="1:7" ht="51">
      <c r="A68" s="24" t="s">
        <v>348</v>
      </c>
      <c r="B68" s="24" t="s">
        <v>349</v>
      </c>
      <c r="C68" s="25" t="s">
        <v>43</v>
      </c>
      <c r="D68" s="25" t="s">
        <v>350</v>
      </c>
      <c r="E68" s="24" t="s">
        <v>131</v>
      </c>
      <c r="F68" s="24" t="s">
        <v>126</v>
      </c>
      <c r="G68" s="24" t="s">
        <v>337</v>
      </c>
    </row>
    <row r="69" spans="1:7" ht="408">
      <c r="A69" s="24" t="s">
        <v>351</v>
      </c>
      <c r="B69" s="24" t="s">
        <v>352</v>
      </c>
      <c r="C69" s="25" t="s">
        <v>43</v>
      </c>
      <c r="D69" s="25" t="s">
        <v>353</v>
      </c>
      <c r="E69" s="24" t="s">
        <v>125</v>
      </c>
      <c r="F69" s="24" t="s">
        <v>126</v>
      </c>
      <c r="G69" s="24" t="s">
        <v>354</v>
      </c>
    </row>
    <row r="70" spans="1:7" ht="76.5">
      <c r="A70" s="24" t="s">
        <v>355</v>
      </c>
      <c r="B70" s="24" t="s">
        <v>356</v>
      </c>
      <c r="C70" s="25" t="s">
        <v>43</v>
      </c>
      <c r="D70" s="25" t="s">
        <v>357</v>
      </c>
      <c r="E70" s="24" t="s">
        <v>125</v>
      </c>
      <c r="F70" s="24" t="s">
        <v>126</v>
      </c>
      <c r="G70" s="24" t="e">
        <v>#N/A</v>
      </c>
    </row>
    <row r="71" spans="1:7" ht="409.5">
      <c r="A71" s="24" t="s">
        <v>358</v>
      </c>
      <c r="B71" s="24" t="s">
        <v>365</v>
      </c>
      <c r="C71" s="25" t="s">
        <v>43</v>
      </c>
      <c r="D71" s="25" t="s">
        <v>366</v>
      </c>
      <c r="E71" s="24" t="s">
        <v>131</v>
      </c>
      <c r="F71" s="24" t="s">
        <v>126</v>
      </c>
      <c r="G71" s="24" t="s">
        <v>367</v>
      </c>
    </row>
    <row r="72" spans="1:7" ht="51">
      <c r="A72" s="24" t="s">
        <v>361</v>
      </c>
      <c r="B72" s="24" t="s">
        <v>369</v>
      </c>
      <c r="C72" s="25" t="s">
        <v>43</v>
      </c>
      <c r="D72" s="25" t="s">
        <v>370</v>
      </c>
      <c r="E72" s="24" t="s">
        <v>131</v>
      </c>
      <c r="F72" s="24" t="s">
        <v>126</v>
      </c>
      <c r="G72" s="24" t="s">
        <v>1834</v>
      </c>
    </row>
    <row r="73" spans="1:7" ht="51">
      <c r="A73" s="24" t="s">
        <v>364</v>
      </c>
      <c r="B73" s="24" t="s">
        <v>373</v>
      </c>
      <c r="C73" s="25" t="s">
        <v>43</v>
      </c>
      <c r="D73" s="25" t="s">
        <v>374</v>
      </c>
      <c r="E73" s="24" t="s">
        <v>131</v>
      </c>
      <c r="F73" s="24" t="s">
        <v>126</v>
      </c>
      <c r="G73" s="24" t="s">
        <v>333</v>
      </c>
    </row>
    <row r="74" spans="1:7" ht="216.75">
      <c r="A74" s="24" t="s">
        <v>368</v>
      </c>
      <c r="B74" s="24" t="s">
        <v>376</v>
      </c>
      <c r="C74" s="25" t="s">
        <v>43</v>
      </c>
      <c r="D74" s="25" t="s">
        <v>377</v>
      </c>
      <c r="E74" s="24" t="s">
        <v>131</v>
      </c>
      <c r="F74" s="24" t="s">
        <v>126</v>
      </c>
      <c r="G74" s="24" t="s">
        <v>367</v>
      </c>
    </row>
    <row r="75" spans="1:7" ht="395.25">
      <c r="A75" s="24" t="s">
        <v>372</v>
      </c>
      <c r="B75" s="24" t="s">
        <v>379</v>
      </c>
      <c r="C75" s="25" t="s">
        <v>1835</v>
      </c>
      <c r="D75" s="25" t="s">
        <v>1836</v>
      </c>
      <c r="E75" s="24" t="s">
        <v>131</v>
      </c>
      <c r="F75" s="24" t="s">
        <v>126</v>
      </c>
      <c r="G75" s="24" t="s">
        <v>382</v>
      </c>
    </row>
    <row r="76" spans="1:7" ht="153">
      <c r="A76" s="24" t="s">
        <v>375</v>
      </c>
      <c r="B76" s="24" t="s">
        <v>384</v>
      </c>
      <c r="C76" s="25" t="s">
        <v>385</v>
      </c>
      <c r="D76" s="25" t="s">
        <v>386</v>
      </c>
      <c r="E76" s="24" t="s">
        <v>131</v>
      </c>
      <c r="F76" s="24" t="s">
        <v>126</v>
      </c>
      <c r="G76" s="24" t="s">
        <v>387</v>
      </c>
    </row>
    <row r="77" spans="1:7" ht="76.5">
      <c r="A77" s="24" t="s">
        <v>378</v>
      </c>
      <c r="B77" s="24" t="s">
        <v>389</v>
      </c>
      <c r="C77" s="25" t="s">
        <v>390</v>
      </c>
      <c r="D77" s="25" t="s">
        <v>391</v>
      </c>
      <c r="E77" s="24" t="s">
        <v>131</v>
      </c>
      <c r="F77" s="24" t="s">
        <v>126</v>
      </c>
      <c r="G77" s="24" t="s">
        <v>392</v>
      </c>
    </row>
    <row r="78" spans="1:7" ht="51">
      <c r="A78" s="24" t="s">
        <v>383</v>
      </c>
      <c r="B78" s="24" t="s">
        <v>394</v>
      </c>
      <c r="C78" s="25" t="s">
        <v>395</v>
      </c>
      <c r="D78" s="25" t="s">
        <v>396</v>
      </c>
      <c r="E78" s="24" t="s">
        <v>131</v>
      </c>
      <c r="F78" s="24" t="s">
        <v>126</v>
      </c>
      <c r="G78" s="24" t="s">
        <v>397</v>
      </c>
    </row>
    <row r="79" spans="1:7" ht="38.25">
      <c r="A79" s="24" t="s">
        <v>388</v>
      </c>
      <c r="B79" s="24" t="s">
        <v>399</v>
      </c>
      <c r="C79" s="25" t="s">
        <v>400</v>
      </c>
      <c r="D79" s="25" t="s">
        <v>401</v>
      </c>
      <c r="E79" s="24" t="s">
        <v>131</v>
      </c>
      <c r="F79" s="24" t="s">
        <v>126</v>
      </c>
      <c r="G79" s="24" t="s">
        <v>387</v>
      </c>
    </row>
    <row r="80" spans="1:7" ht="38.25">
      <c r="A80" s="24" t="s">
        <v>393</v>
      </c>
      <c r="B80" s="24" t="s">
        <v>403</v>
      </c>
      <c r="C80" s="25" t="s">
        <v>404</v>
      </c>
      <c r="D80" s="25" t="s">
        <v>405</v>
      </c>
      <c r="E80" s="24" t="s">
        <v>131</v>
      </c>
      <c r="F80" s="24" t="s">
        <v>126</v>
      </c>
      <c r="G80" s="24" t="s">
        <v>387</v>
      </c>
    </row>
    <row r="81" spans="1:7" ht="76.5">
      <c r="A81" s="24" t="s">
        <v>398</v>
      </c>
      <c r="B81" s="24" t="s">
        <v>407</v>
      </c>
      <c r="C81" s="25" t="s">
        <v>408</v>
      </c>
      <c r="D81" s="25" t="s">
        <v>409</v>
      </c>
      <c r="E81" s="24" t="s">
        <v>131</v>
      </c>
      <c r="F81" s="24" t="s">
        <v>126</v>
      </c>
      <c r="G81" s="24" t="s">
        <v>410</v>
      </c>
    </row>
    <row r="82" spans="1:7" ht="114.75">
      <c r="A82" s="24" t="s">
        <v>402</v>
      </c>
      <c r="B82" s="24" t="s">
        <v>412</v>
      </c>
      <c r="C82" s="25" t="s">
        <v>413</v>
      </c>
      <c r="D82" s="25" t="s">
        <v>414</v>
      </c>
      <c r="E82" s="24" t="s">
        <v>131</v>
      </c>
      <c r="F82" s="24" t="s">
        <v>126</v>
      </c>
      <c r="G82" s="24" t="s">
        <v>415</v>
      </c>
    </row>
    <row r="83" spans="1:7" ht="63.75">
      <c r="A83" s="24" t="s">
        <v>406</v>
      </c>
      <c r="B83" s="24" t="s">
        <v>417</v>
      </c>
      <c r="C83" s="25" t="s">
        <v>418</v>
      </c>
      <c r="D83" s="25" t="s">
        <v>419</v>
      </c>
      <c r="E83" s="24" t="s">
        <v>131</v>
      </c>
      <c r="F83" s="24" t="s">
        <v>126</v>
      </c>
      <c r="G83" s="24" t="s">
        <v>397</v>
      </c>
    </row>
    <row r="84" spans="1:7" ht="178.5">
      <c r="A84" s="24" t="s">
        <v>411</v>
      </c>
      <c r="B84" s="24" t="s">
        <v>421</v>
      </c>
      <c r="C84" s="25" t="s">
        <v>422</v>
      </c>
      <c r="D84" s="25" t="s">
        <v>423</v>
      </c>
      <c r="E84" s="24" t="s">
        <v>131</v>
      </c>
      <c r="F84" s="24" t="s">
        <v>126</v>
      </c>
      <c r="G84" s="24" t="s">
        <v>1624</v>
      </c>
    </row>
    <row r="85" spans="1:7" ht="38.25">
      <c r="A85" s="24" t="s">
        <v>416</v>
      </c>
      <c r="B85" s="24" t="s">
        <v>426</v>
      </c>
      <c r="C85" s="25" t="s">
        <v>427</v>
      </c>
      <c r="D85" s="25" t="s">
        <v>428</v>
      </c>
      <c r="E85" s="24" t="s">
        <v>131</v>
      </c>
      <c r="F85" s="24" t="s">
        <v>126</v>
      </c>
      <c r="G85" s="24" t="s">
        <v>429</v>
      </c>
    </row>
    <row r="86" spans="1:7" ht="409.5">
      <c r="A86" s="24" t="s">
        <v>420</v>
      </c>
      <c r="B86" s="24" t="s">
        <v>431</v>
      </c>
      <c r="C86" s="25" t="s">
        <v>432</v>
      </c>
      <c r="D86" s="25" t="s">
        <v>433</v>
      </c>
      <c r="E86" s="24" t="s">
        <v>131</v>
      </c>
      <c r="F86" s="24" t="s">
        <v>126</v>
      </c>
      <c r="G86" s="24" t="s">
        <v>434</v>
      </c>
    </row>
    <row r="87" spans="1:7" ht="344.25">
      <c r="A87" s="24" t="s">
        <v>425</v>
      </c>
      <c r="B87" s="24" t="s">
        <v>436</v>
      </c>
      <c r="C87" s="25" t="s">
        <v>1837</v>
      </c>
      <c r="D87" s="25" t="s">
        <v>1838</v>
      </c>
      <c r="E87" s="24" t="s">
        <v>131</v>
      </c>
      <c r="F87" s="24" t="s">
        <v>126</v>
      </c>
      <c r="G87" s="24" t="s">
        <v>439</v>
      </c>
    </row>
    <row r="88" spans="1:7" ht="63.75">
      <c r="A88" s="24" t="s">
        <v>430</v>
      </c>
      <c r="B88" s="24" t="s">
        <v>441</v>
      </c>
      <c r="C88" s="25" t="s">
        <v>442</v>
      </c>
      <c r="D88" s="25" t="s">
        <v>443</v>
      </c>
      <c r="E88" s="24" t="s">
        <v>131</v>
      </c>
      <c r="F88" s="24" t="s">
        <v>126</v>
      </c>
      <c r="G88" s="24" t="s">
        <v>444</v>
      </c>
    </row>
    <row r="89" spans="1:7" ht="76.5">
      <c r="A89" s="24" t="s">
        <v>435</v>
      </c>
      <c r="B89" s="24" t="s">
        <v>446</v>
      </c>
      <c r="C89" s="25" t="s">
        <v>447</v>
      </c>
      <c r="D89" s="25" t="s">
        <v>448</v>
      </c>
      <c r="E89" s="24" t="s">
        <v>131</v>
      </c>
      <c r="F89" s="24" t="s">
        <v>126</v>
      </c>
      <c r="G89" s="24" t="s">
        <v>449</v>
      </c>
    </row>
    <row r="90" spans="1:7" ht="76.5">
      <c r="A90" s="24" t="s">
        <v>440</v>
      </c>
      <c r="B90" s="24" t="s">
        <v>451</v>
      </c>
      <c r="C90" s="25" t="s">
        <v>452</v>
      </c>
      <c r="D90" s="25" t="s">
        <v>453</v>
      </c>
      <c r="E90" s="24" t="s">
        <v>131</v>
      </c>
      <c r="F90" s="24" t="s">
        <v>126</v>
      </c>
      <c r="G90" s="24" t="s">
        <v>82</v>
      </c>
    </row>
    <row r="91" spans="1:7" ht="306">
      <c r="A91" s="24" t="s">
        <v>445</v>
      </c>
      <c r="B91" s="24" t="s">
        <v>455</v>
      </c>
      <c r="C91" s="25" t="s">
        <v>456</v>
      </c>
      <c r="D91" s="25" t="s">
        <v>457</v>
      </c>
      <c r="E91" s="24" t="s">
        <v>131</v>
      </c>
      <c r="F91" s="24" t="s">
        <v>126</v>
      </c>
      <c r="G91" s="24" t="s">
        <v>82</v>
      </c>
    </row>
    <row r="92" spans="1:7" ht="51">
      <c r="A92" s="24" t="s">
        <v>450</v>
      </c>
      <c r="B92" s="24" t="s">
        <v>459</v>
      </c>
      <c r="C92" s="25" t="s">
        <v>460</v>
      </c>
      <c r="D92" s="25" t="s">
        <v>461</v>
      </c>
      <c r="E92" s="24" t="s">
        <v>131</v>
      </c>
      <c r="F92" s="24" t="s">
        <v>126</v>
      </c>
      <c r="G92" s="24" t="s">
        <v>136</v>
      </c>
    </row>
    <row r="93" spans="1:7" ht="89.25">
      <c r="A93" s="24" t="s">
        <v>454</v>
      </c>
      <c r="B93" s="24" t="s">
        <v>463</v>
      </c>
      <c r="C93" s="25" t="s">
        <v>464</v>
      </c>
      <c r="D93" s="25" t="s">
        <v>465</v>
      </c>
      <c r="E93" s="24" t="s">
        <v>131</v>
      </c>
      <c r="F93" s="24" t="s">
        <v>126</v>
      </c>
      <c r="G93" s="24" t="s">
        <v>136</v>
      </c>
    </row>
    <row r="94" spans="1:7" ht="38.25">
      <c r="A94" s="24" t="s">
        <v>458</v>
      </c>
      <c r="B94" s="24" t="s">
        <v>467</v>
      </c>
      <c r="C94" s="25" t="s">
        <v>468</v>
      </c>
      <c r="D94" s="25" t="s">
        <v>469</v>
      </c>
      <c r="E94" s="24" t="s">
        <v>131</v>
      </c>
      <c r="F94" s="24" t="s">
        <v>126</v>
      </c>
      <c r="G94" s="24" t="s">
        <v>470</v>
      </c>
    </row>
    <row r="95" spans="1:7" ht="38.25">
      <c r="A95" s="24" t="s">
        <v>462</v>
      </c>
      <c r="B95" s="24" t="s">
        <v>472</v>
      </c>
      <c r="C95" s="25" t="s">
        <v>473</v>
      </c>
      <c r="D95" s="25" t="s">
        <v>474</v>
      </c>
      <c r="E95" s="24" t="s">
        <v>131</v>
      </c>
      <c r="F95" s="24" t="s">
        <v>126</v>
      </c>
      <c r="G95" s="24" t="s">
        <v>136</v>
      </c>
    </row>
    <row r="96" spans="1:7" ht="38.25">
      <c r="A96" s="24" t="s">
        <v>466</v>
      </c>
      <c r="B96" s="24" t="s">
        <v>476</v>
      </c>
      <c r="C96" s="25" t="s">
        <v>477</v>
      </c>
      <c r="D96" s="25" t="s">
        <v>478</v>
      </c>
      <c r="E96" s="24" t="s">
        <v>131</v>
      </c>
      <c r="F96" s="24" t="s">
        <v>126</v>
      </c>
      <c r="G96" s="24" t="s">
        <v>136</v>
      </c>
    </row>
    <row r="97" spans="1:7" ht="38.25">
      <c r="A97" s="24" t="s">
        <v>471</v>
      </c>
      <c r="B97" s="24" t="s">
        <v>480</v>
      </c>
      <c r="C97" s="25" t="s">
        <v>481</v>
      </c>
      <c r="D97" s="25" t="s">
        <v>482</v>
      </c>
      <c r="E97" s="24" t="s">
        <v>131</v>
      </c>
      <c r="F97" s="24" t="s">
        <v>126</v>
      </c>
      <c r="G97" s="24" t="s">
        <v>136</v>
      </c>
    </row>
    <row r="98" spans="1:7" ht="63.75">
      <c r="A98" s="24" t="s">
        <v>475</v>
      </c>
      <c r="B98" s="24" t="s">
        <v>484</v>
      </c>
      <c r="C98" s="25" t="s">
        <v>485</v>
      </c>
      <c r="D98" s="25" t="s">
        <v>486</v>
      </c>
      <c r="E98" s="24" t="s">
        <v>131</v>
      </c>
      <c r="F98" s="24" t="s">
        <v>126</v>
      </c>
      <c r="G98" s="24" t="s">
        <v>136</v>
      </c>
    </row>
    <row r="99" spans="1:7" ht="38.25">
      <c r="A99" s="24" t="s">
        <v>479</v>
      </c>
      <c r="B99" s="24" t="s">
        <v>488</v>
      </c>
      <c r="C99" s="25" t="s">
        <v>489</v>
      </c>
      <c r="D99" s="25" t="s">
        <v>490</v>
      </c>
      <c r="E99" s="24" t="s">
        <v>131</v>
      </c>
      <c r="F99" s="24" t="s">
        <v>126</v>
      </c>
      <c r="G99" s="24" t="s">
        <v>136</v>
      </c>
    </row>
    <row r="100" spans="1:7" ht="127.5">
      <c r="A100" s="24" t="s">
        <v>483</v>
      </c>
      <c r="B100" s="24" t="s">
        <v>492</v>
      </c>
      <c r="C100" s="25" t="s">
        <v>493</v>
      </c>
      <c r="D100" s="25" t="s">
        <v>494</v>
      </c>
      <c r="E100" s="24" t="s">
        <v>131</v>
      </c>
      <c r="F100" s="24" t="s">
        <v>126</v>
      </c>
      <c r="G100" s="24" t="s">
        <v>82</v>
      </c>
    </row>
    <row r="101" spans="1:7" ht="102">
      <c r="A101" s="24" t="s">
        <v>487</v>
      </c>
      <c r="B101" s="24" t="s">
        <v>496</v>
      </c>
      <c r="C101" s="25" t="s">
        <v>497</v>
      </c>
      <c r="D101" s="25" t="s">
        <v>498</v>
      </c>
      <c r="E101" s="24" t="s">
        <v>131</v>
      </c>
      <c r="F101" s="24" t="s">
        <v>126</v>
      </c>
      <c r="G101" s="24" t="s">
        <v>499</v>
      </c>
    </row>
    <row r="102" spans="1:7" ht="102">
      <c r="A102" s="24" t="s">
        <v>491</v>
      </c>
      <c r="B102" s="24" t="s">
        <v>501</v>
      </c>
      <c r="C102" s="25" t="s">
        <v>502</v>
      </c>
      <c r="D102" s="25" t="s">
        <v>503</v>
      </c>
      <c r="E102" s="24" t="s">
        <v>131</v>
      </c>
      <c r="F102" s="24" t="s">
        <v>126</v>
      </c>
      <c r="G102" s="24" t="s">
        <v>504</v>
      </c>
    </row>
    <row r="103" spans="1:7" ht="38.25">
      <c r="A103" s="24" t="s">
        <v>495</v>
      </c>
      <c r="B103" s="24" t="s">
        <v>506</v>
      </c>
      <c r="C103" s="25" t="s">
        <v>507</v>
      </c>
      <c r="D103" s="25" t="s">
        <v>508</v>
      </c>
      <c r="E103" s="24" t="s">
        <v>131</v>
      </c>
      <c r="F103" s="24" t="s">
        <v>126</v>
      </c>
      <c r="G103" s="24" t="s">
        <v>509</v>
      </c>
    </row>
    <row r="104" spans="1:7" ht="127.5">
      <c r="A104" s="24" t="s">
        <v>500</v>
      </c>
      <c r="B104" s="24" t="s">
        <v>511</v>
      </c>
      <c r="C104" s="25" t="s">
        <v>512</v>
      </c>
      <c r="D104" s="25" t="s">
        <v>513</v>
      </c>
      <c r="E104" s="24" t="s">
        <v>131</v>
      </c>
      <c r="F104" s="24" t="s">
        <v>126</v>
      </c>
      <c r="G104" s="24" t="s">
        <v>504</v>
      </c>
    </row>
    <row r="105" spans="1:7" ht="102">
      <c r="A105" s="24" t="s">
        <v>505</v>
      </c>
      <c r="B105" s="24" t="s">
        <v>515</v>
      </c>
      <c r="C105" s="25" t="s">
        <v>516</v>
      </c>
      <c r="D105" s="25" t="s">
        <v>517</v>
      </c>
      <c r="E105" s="24" t="s">
        <v>131</v>
      </c>
      <c r="F105" s="24" t="s">
        <v>126</v>
      </c>
      <c r="G105" s="24" t="s">
        <v>136</v>
      </c>
    </row>
    <row r="106" spans="1:7" ht="63.75">
      <c r="A106" s="24" t="s">
        <v>510</v>
      </c>
      <c r="B106" s="24" t="s">
        <v>519</v>
      </c>
      <c r="C106" s="25" t="s">
        <v>520</v>
      </c>
      <c r="D106" s="25" t="s">
        <v>521</v>
      </c>
      <c r="E106" s="24" t="s">
        <v>131</v>
      </c>
      <c r="F106" s="24" t="s">
        <v>126</v>
      </c>
      <c r="G106" s="24" t="s">
        <v>136</v>
      </c>
    </row>
    <row r="107" spans="1:7" ht="191.25">
      <c r="A107" s="24" t="s">
        <v>514</v>
      </c>
      <c r="B107" s="24" t="s">
        <v>523</v>
      </c>
      <c r="C107" s="25" t="s">
        <v>524</v>
      </c>
      <c r="D107" s="25" t="s">
        <v>525</v>
      </c>
      <c r="E107" s="24" t="s">
        <v>131</v>
      </c>
      <c r="F107" s="24" t="s">
        <v>126</v>
      </c>
      <c r="G107" s="24" t="s">
        <v>136</v>
      </c>
    </row>
    <row r="108" spans="1:7" ht="204">
      <c r="A108" s="24" t="s">
        <v>518</v>
      </c>
      <c r="B108" s="24" t="s">
        <v>527</v>
      </c>
      <c r="C108" s="25" t="s">
        <v>528</v>
      </c>
      <c r="D108" s="25" t="s">
        <v>529</v>
      </c>
      <c r="E108" s="24" t="s">
        <v>131</v>
      </c>
      <c r="F108" s="24" t="s">
        <v>126</v>
      </c>
      <c r="G108" s="24" t="s">
        <v>136</v>
      </c>
    </row>
    <row r="109" spans="1:7" ht="63.75">
      <c r="A109" s="24" t="s">
        <v>522</v>
      </c>
      <c r="B109" s="24" t="s">
        <v>531</v>
      </c>
      <c r="C109" s="25" t="s">
        <v>532</v>
      </c>
      <c r="D109" s="25" t="s">
        <v>533</v>
      </c>
      <c r="E109" s="24" t="s">
        <v>131</v>
      </c>
      <c r="F109" s="24" t="s">
        <v>126</v>
      </c>
      <c r="G109" s="24" t="s">
        <v>387</v>
      </c>
    </row>
    <row r="110" spans="1:7" ht="38.25">
      <c r="A110" s="24" t="s">
        <v>526</v>
      </c>
      <c r="B110" s="24" t="s">
        <v>535</v>
      </c>
      <c r="C110" s="25" t="s">
        <v>536</v>
      </c>
      <c r="D110" s="25" t="s">
        <v>537</v>
      </c>
      <c r="E110" s="24" t="s">
        <v>131</v>
      </c>
      <c r="F110" s="24" t="s">
        <v>126</v>
      </c>
      <c r="G110" s="24" t="s">
        <v>136</v>
      </c>
    </row>
    <row r="111" spans="1:7" ht="114.75">
      <c r="A111" s="24" t="s">
        <v>530</v>
      </c>
      <c r="B111" s="24" t="s">
        <v>539</v>
      </c>
      <c r="C111" s="25" t="s">
        <v>540</v>
      </c>
      <c r="D111" s="25" t="s">
        <v>541</v>
      </c>
      <c r="E111" s="24" t="s">
        <v>131</v>
      </c>
      <c r="F111" s="24" t="s">
        <v>126</v>
      </c>
      <c r="G111" s="24" t="s">
        <v>444</v>
      </c>
    </row>
    <row r="112" spans="1:7" ht="409.5">
      <c r="A112" s="24" t="s">
        <v>534</v>
      </c>
      <c r="B112" s="24" t="s">
        <v>543</v>
      </c>
      <c r="C112" s="25" t="s">
        <v>544</v>
      </c>
      <c r="D112" s="25" t="s">
        <v>545</v>
      </c>
      <c r="E112" s="24" t="s">
        <v>125</v>
      </c>
      <c r="F112" s="24" t="s">
        <v>126</v>
      </c>
      <c r="G112" s="24" t="s">
        <v>546</v>
      </c>
    </row>
    <row r="113" spans="1:7" ht="165.75">
      <c r="A113" s="24" t="s">
        <v>538</v>
      </c>
      <c r="B113" s="24" t="s">
        <v>548</v>
      </c>
      <c r="C113" s="25" t="s">
        <v>549</v>
      </c>
      <c r="D113" s="25" t="s">
        <v>550</v>
      </c>
      <c r="E113" s="24" t="s">
        <v>131</v>
      </c>
      <c r="F113" s="24" t="s">
        <v>126</v>
      </c>
      <c r="G113" s="24" t="s">
        <v>387</v>
      </c>
    </row>
    <row r="114" spans="1:7" ht="63.75">
      <c r="A114" s="24" t="s">
        <v>542</v>
      </c>
      <c r="B114" s="24" t="s">
        <v>552</v>
      </c>
      <c r="C114" s="25" t="s">
        <v>553</v>
      </c>
      <c r="D114" s="25" t="s">
        <v>554</v>
      </c>
      <c r="E114" s="24" t="s">
        <v>131</v>
      </c>
      <c r="F114" s="24" t="s">
        <v>126</v>
      </c>
      <c r="G114" s="24" t="s">
        <v>387</v>
      </c>
    </row>
    <row r="115" spans="1:7" ht="38.25">
      <c r="A115" s="24" t="s">
        <v>547</v>
      </c>
      <c r="B115" s="24" t="s">
        <v>556</v>
      </c>
      <c r="C115" s="25" t="s">
        <v>557</v>
      </c>
      <c r="D115" s="25" t="s">
        <v>558</v>
      </c>
      <c r="E115" s="24" t="s">
        <v>131</v>
      </c>
      <c r="F115" s="24" t="s">
        <v>126</v>
      </c>
      <c r="G115" s="24" t="s">
        <v>136</v>
      </c>
    </row>
    <row r="116" spans="1:7" ht="76.5">
      <c r="A116" s="24" t="s">
        <v>551</v>
      </c>
      <c r="B116" s="24" t="s">
        <v>560</v>
      </c>
      <c r="C116" s="25" t="s">
        <v>561</v>
      </c>
      <c r="D116" s="25" t="s">
        <v>562</v>
      </c>
      <c r="E116" s="24" t="s">
        <v>131</v>
      </c>
      <c r="F116" s="24" t="s">
        <v>126</v>
      </c>
      <c r="G116" s="24" t="s">
        <v>136</v>
      </c>
    </row>
    <row r="117" spans="1:7" ht="331.5">
      <c r="A117" s="24" t="s">
        <v>555</v>
      </c>
      <c r="B117" s="24" t="s">
        <v>564</v>
      </c>
      <c r="C117" s="25" t="s">
        <v>565</v>
      </c>
      <c r="D117" s="25" t="s">
        <v>566</v>
      </c>
      <c r="E117" s="24" t="s">
        <v>131</v>
      </c>
      <c r="F117" s="24" t="s">
        <v>126</v>
      </c>
      <c r="G117" s="24" t="s">
        <v>136</v>
      </c>
    </row>
    <row r="118" spans="1:7" ht="63.75">
      <c r="A118" s="24" t="s">
        <v>559</v>
      </c>
      <c r="B118" s="24" t="s">
        <v>568</v>
      </c>
      <c r="C118" s="25" t="s">
        <v>569</v>
      </c>
      <c r="D118" s="25" t="s">
        <v>570</v>
      </c>
      <c r="E118" s="24" t="s">
        <v>131</v>
      </c>
      <c r="F118" s="24" t="s">
        <v>126</v>
      </c>
      <c r="G118" s="24" t="s">
        <v>136</v>
      </c>
    </row>
    <row r="119" spans="1:7" ht="63.75">
      <c r="A119" s="24" t="s">
        <v>563</v>
      </c>
      <c r="B119" s="24" t="s">
        <v>572</v>
      </c>
      <c r="C119" s="25" t="s">
        <v>573</v>
      </c>
      <c r="D119" s="25" t="s">
        <v>574</v>
      </c>
      <c r="E119" s="24" t="s">
        <v>131</v>
      </c>
      <c r="F119" s="24" t="s">
        <v>126</v>
      </c>
      <c r="G119" s="24" t="s">
        <v>136</v>
      </c>
    </row>
    <row r="120" spans="1:7" ht="114.75">
      <c r="A120" s="24" t="s">
        <v>567</v>
      </c>
      <c r="B120" s="24" t="s">
        <v>576</v>
      </c>
      <c r="C120" s="25" t="s">
        <v>577</v>
      </c>
      <c r="D120" s="25" t="s">
        <v>578</v>
      </c>
      <c r="E120" s="24" t="s">
        <v>131</v>
      </c>
      <c r="F120" s="24" t="s">
        <v>126</v>
      </c>
      <c r="G120" s="24" t="s">
        <v>136</v>
      </c>
    </row>
    <row r="121" spans="1:7" ht="38.25">
      <c r="A121" s="24" t="s">
        <v>571</v>
      </c>
      <c r="B121" s="24" t="s">
        <v>580</v>
      </c>
      <c r="C121" s="25" t="s">
        <v>581</v>
      </c>
      <c r="D121" s="25" t="s">
        <v>582</v>
      </c>
      <c r="E121" s="24" t="s">
        <v>131</v>
      </c>
      <c r="F121" s="24" t="s">
        <v>126</v>
      </c>
      <c r="G121" s="24" t="s">
        <v>136</v>
      </c>
    </row>
    <row r="122" spans="1:7" ht="63.75">
      <c r="A122" s="24" t="s">
        <v>575</v>
      </c>
      <c r="B122" s="24" t="s">
        <v>584</v>
      </c>
      <c r="C122" s="25" t="s">
        <v>585</v>
      </c>
      <c r="D122" s="25" t="s">
        <v>586</v>
      </c>
      <c r="E122" s="24" t="s">
        <v>131</v>
      </c>
      <c r="F122" s="24" t="s">
        <v>126</v>
      </c>
      <c r="G122" s="24" t="s">
        <v>387</v>
      </c>
    </row>
    <row r="123" spans="1:7" ht="38.25">
      <c r="A123" s="24" t="s">
        <v>579</v>
      </c>
      <c r="B123" s="24" t="s">
        <v>588</v>
      </c>
      <c r="C123" s="25" t="s">
        <v>589</v>
      </c>
      <c r="D123" s="25" t="s">
        <v>590</v>
      </c>
      <c r="E123" s="24" t="s">
        <v>131</v>
      </c>
      <c r="F123" s="24" t="s">
        <v>126</v>
      </c>
      <c r="G123" s="24" t="s">
        <v>387</v>
      </c>
    </row>
    <row r="124" spans="1:7" ht="178.5">
      <c r="A124" s="24" t="s">
        <v>583</v>
      </c>
      <c r="B124" s="24" t="s">
        <v>592</v>
      </c>
      <c r="C124" s="25" t="s">
        <v>593</v>
      </c>
      <c r="D124" s="25" t="s">
        <v>594</v>
      </c>
      <c r="E124" s="24" t="s">
        <v>131</v>
      </c>
      <c r="F124" s="24" t="s">
        <v>126</v>
      </c>
      <c r="G124" s="24" t="s">
        <v>397</v>
      </c>
    </row>
    <row r="125" spans="1:7" ht="76.5">
      <c r="A125" s="24" t="s">
        <v>587</v>
      </c>
      <c r="B125" s="24" t="s">
        <v>596</v>
      </c>
      <c r="C125" s="25" t="s">
        <v>597</v>
      </c>
      <c r="D125" s="25" t="s">
        <v>598</v>
      </c>
      <c r="E125" s="24" t="s">
        <v>131</v>
      </c>
      <c r="F125" s="24" t="s">
        <v>126</v>
      </c>
      <c r="G125" s="24" t="s">
        <v>504</v>
      </c>
    </row>
    <row r="126" spans="1:7" ht="140.25">
      <c r="A126" s="24" t="s">
        <v>591</v>
      </c>
      <c r="B126" s="24" t="s">
        <v>600</v>
      </c>
      <c r="C126" s="25" t="s">
        <v>601</v>
      </c>
      <c r="D126" s="25" t="s">
        <v>602</v>
      </c>
      <c r="E126" s="24" t="s">
        <v>131</v>
      </c>
      <c r="F126" s="24" t="s">
        <v>126</v>
      </c>
      <c r="G126" s="24" t="s">
        <v>429</v>
      </c>
    </row>
    <row r="127" spans="1:7" ht="102">
      <c r="A127" s="24" t="s">
        <v>595</v>
      </c>
      <c r="B127" s="24" t="s">
        <v>604</v>
      </c>
      <c r="C127" s="25" t="s">
        <v>1839</v>
      </c>
      <c r="D127" s="25" t="s">
        <v>1840</v>
      </c>
      <c r="E127" s="24" t="s">
        <v>131</v>
      </c>
      <c r="F127" s="24" t="s">
        <v>126</v>
      </c>
      <c r="G127" s="24" t="s">
        <v>82</v>
      </c>
    </row>
    <row r="128" spans="1:7" ht="63.75">
      <c r="A128" s="24" t="s">
        <v>599</v>
      </c>
      <c r="B128" s="24" t="s">
        <v>608</v>
      </c>
      <c r="C128" s="25" t="s">
        <v>609</v>
      </c>
      <c r="D128" s="25" t="s">
        <v>610</v>
      </c>
      <c r="E128" s="24" t="s">
        <v>131</v>
      </c>
      <c r="F128" s="24" t="s">
        <v>126</v>
      </c>
      <c r="G128" s="24" t="s">
        <v>82</v>
      </c>
    </row>
    <row r="129" spans="1:7" ht="51">
      <c r="A129" s="24" t="s">
        <v>603</v>
      </c>
      <c r="B129" s="24" t="s">
        <v>612</v>
      </c>
      <c r="C129" s="25" t="s">
        <v>613</v>
      </c>
      <c r="D129" s="25" t="s">
        <v>614</v>
      </c>
      <c r="E129" s="24" t="s">
        <v>131</v>
      </c>
      <c r="F129" s="24" t="s">
        <v>126</v>
      </c>
      <c r="G129" s="24" t="s">
        <v>136</v>
      </c>
    </row>
    <row r="130" spans="1:7" ht="63.75">
      <c r="A130" s="24" t="s">
        <v>607</v>
      </c>
      <c r="B130" s="24" t="s">
        <v>616</v>
      </c>
      <c r="C130" s="25" t="s">
        <v>1841</v>
      </c>
      <c r="D130" s="25" t="s">
        <v>618</v>
      </c>
      <c r="E130" s="24" t="s">
        <v>131</v>
      </c>
      <c r="F130" s="24" t="s">
        <v>126</v>
      </c>
      <c r="G130" s="24" t="s">
        <v>136</v>
      </c>
    </row>
    <row r="131" spans="1:7" ht="38.25">
      <c r="A131" s="24" t="s">
        <v>611</v>
      </c>
      <c r="B131" s="24" t="s">
        <v>620</v>
      </c>
      <c r="C131" s="25" t="s">
        <v>621</v>
      </c>
      <c r="D131" s="25" t="s">
        <v>622</v>
      </c>
      <c r="E131" s="24" t="s">
        <v>131</v>
      </c>
      <c r="F131" s="24" t="s">
        <v>126</v>
      </c>
      <c r="G131" s="24" t="s">
        <v>387</v>
      </c>
    </row>
    <row r="132" spans="1:7" ht="318.75">
      <c r="A132" s="24" t="s">
        <v>615</v>
      </c>
      <c r="B132" s="24" t="s">
        <v>624</v>
      </c>
      <c r="C132" s="25" t="s">
        <v>625</v>
      </c>
      <c r="D132" s="25" t="s">
        <v>626</v>
      </c>
      <c r="E132" s="24" t="s">
        <v>131</v>
      </c>
      <c r="F132" s="24" t="s">
        <v>126</v>
      </c>
      <c r="G132" s="24" t="s">
        <v>627</v>
      </c>
    </row>
    <row r="133" spans="1:7" ht="114.75">
      <c r="A133" s="24" t="s">
        <v>619</v>
      </c>
      <c r="B133" s="24" t="s">
        <v>629</v>
      </c>
      <c r="C133" s="25" t="s">
        <v>1842</v>
      </c>
      <c r="D133" s="25" t="s">
        <v>1843</v>
      </c>
      <c r="E133" s="24" t="s">
        <v>131</v>
      </c>
      <c r="F133" s="24" t="s">
        <v>126</v>
      </c>
      <c r="G133" s="24" t="s">
        <v>387</v>
      </c>
    </row>
    <row r="134" spans="1:7" ht="76.5">
      <c r="A134" s="24" t="s">
        <v>623</v>
      </c>
      <c r="B134" s="24" t="s">
        <v>633</v>
      </c>
      <c r="C134" s="25" t="s">
        <v>634</v>
      </c>
      <c r="D134" s="25" t="s">
        <v>635</v>
      </c>
      <c r="E134" s="24" t="s">
        <v>131</v>
      </c>
      <c r="F134" s="24" t="s">
        <v>126</v>
      </c>
      <c r="G134" s="24" t="s">
        <v>329</v>
      </c>
    </row>
    <row r="135" spans="1:7" ht="140.25">
      <c r="A135" s="24" t="s">
        <v>628</v>
      </c>
      <c r="B135" s="24" t="s">
        <v>637</v>
      </c>
      <c r="C135" s="25" t="s">
        <v>638</v>
      </c>
      <c r="D135" s="25" t="s">
        <v>639</v>
      </c>
      <c r="E135" s="24" t="s">
        <v>131</v>
      </c>
      <c r="F135" s="24" t="s">
        <v>126</v>
      </c>
      <c r="G135" s="24" t="s">
        <v>82</v>
      </c>
    </row>
    <row r="136" spans="1:7" ht="409.5">
      <c r="A136" s="24" t="s">
        <v>632</v>
      </c>
      <c r="B136" s="24" t="s">
        <v>641</v>
      </c>
      <c r="C136" s="25" t="s">
        <v>642</v>
      </c>
      <c r="D136" s="25" t="s">
        <v>643</v>
      </c>
      <c r="E136" s="24" t="s">
        <v>131</v>
      </c>
      <c r="F136" s="24" t="s">
        <v>126</v>
      </c>
      <c r="G136" s="24" t="s">
        <v>644</v>
      </c>
    </row>
    <row r="137" spans="1:7" ht="63.75">
      <c r="A137" s="24" t="s">
        <v>636</v>
      </c>
      <c r="B137" s="24" t="s">
        <v>646</v>
      </c>
      <c r="C137" s="25" t="s">
        <v>647</v>
      </c>
      <c r="D137" s="25" t="s">
        <v>648</v>
      </c>
      <c r="E137" s="24" t="s">
        <v>131</v>
      </c>
      <c r="F137" s="24" t="s">
        <v>126</v>
      </c>
      <c r="G137" s="24" t="s">
        <v>444</v>
      </c>
    </row>
    <row r="138" spans="1:7" ht="38.25">
      <c r="A138" s="24" t="s">
        <v>640</v>
      </c>
      <c r="B138" s="24" t="s">
        <v>650</v>
      </c>
      <c r="C138" s="25" t="s">
        <v>651</v>
      </c>
      <c r="D138" s="25" t="s">
        <v>652</v>
      </c>
      <c r="E138" s="24" t="s">
        <v>131</v>
      </c>
      <c r="F138" s="24" t="s">
        <v>126</v>
      </c>
      <c r="G138" s="24" t="s">
        <v>230</v>
      </c>
    </row>
    <row r="139" spans="1:7" ht="63.75">
      <c r="A139" s="24" t="s">
        <v>645</v>
      </c>
      <c r="B139" s="24" t="s">
        <v>654</v>
      </c>
      <c r="C139" s="25" t="s">
        <v>655</v>
      </c>
      <c r="D139" s="25" t="s">
        <v>656</v>
      </c>
      <c r="E139" s="24" t="s">
        <v>131</v>
      </c>
      <c r="F139" s="24" t="s">
        <v>126</v>
      </c>
      <c r="G139" s="24" t="s">
        <v>657</v>
      </c>
    </row>
    <row r="140" spans="1:7" ht="63.75">
      <c r="A140" s="24" t="s">
        <v>649</v>
      </c>
      <c r="B140" s="24" t="s">
        <v>659</v>
      </c>
      <c r="C140" s="25" t="s">
        <v>660</v>
      </c>
      <c r="D140" s="25" t="s">
        <v>661</v>
      </c>
      <c r="E140" s="24" t="s">
        <v>131</v>
      </c>
      <c r="F140" s="24" t="s">
        <v>126</v>
      </c>
      <c r="G140" s="24" t="s">
        <v>1844</v>
      </c>
    </row>
    <row r="141" spans="1:7" ht="51">
      <c r="A141" s="24" t="s">
        <v>653</v>
      </c>
      <c r="B141" s="24" t="s">
        <v>664</v>
      </c>
      <c r="C141" s="25" t="s">
        <v>665</v>
      </c>
      <c r="D141" s="25" t="s">
        <v>666</v>
      </c>
      <c r="E141" s="24" t="s">
        <v>131</v>
      </c>
      <c r="F141" s="24" t="s">
        <v>126</v>
      </c>
      <c r="G141" s="24" t="s">
        <v>449</v>
      </c>
    </row>
    <row r="142" spans="1:7" ht="89.25">
      <c r="A142" s="24" t="s">
        <v>658</v>
      </c>
      <c r="B142" s="24" t="s">
        <v>668</v>
      </c>
      <c r="C142" s="25" t="s">
        <v>669</v>
      </c>
      <c r="D142" s="25" t="s">
        <v>670</v>
      </c>
      <c r="E142" s="24" t="s">
        <v>131</v>
      </c>
      <c r="F142" s="24" t="s">
        <v>126</v>
      </c>
      <c r="G142" s="24" t="s">
        <v>387</v>
      </c>
    </row>
    <row r="143" spans="1:7" ht="89.25">
      <c r="A143" s="24" t="s">
        <v>663</v>
      </c>
      <c r="B143" s="24" t="s">
        <v>672</v>
      </c>
      <c r="C143" s="25" t="s">
        <v>673</v>
      </c>
      <c r="D143" s="25" t="s">
        <v>674</v>
      </c>
      <c r="E143" s="24" t="s">
        <v>131</v>
      </c>
      <c r="F143" s="24" t="s">
        <v>126</v>
      </c>
      <c r="G143" s="24" t="s">
        <v>675</v>
      </c>
    </row>
    <row r="144" spans="1:7" ht="38.25">
      <c r="A144" s="24" t="s">
        <v>667</v>
      </c>
      <c r="B144" s="24" t="s">
        <v>677</v>
      </c>
      <c r="C144" s="25" t="s">
        <v>678</v>
      </c>
      <c r="D144" s="25" t="s">
        <v>679</v>
      </c>
      <c r="E144" s="24" t="s">
        <v>131</v>
      </c>
      <c r="F144" s="24" t="s">
        <v>126</v>
      </c>
      <c r="G144" s="24" t="s">
        <v>136</v>
      </c>
    </row>
    <row r="145" spans="1:7" ht="51">
      <c r="A145" s="24" t="s">
        <v>671</v>
      </c>
      <c r="B145" s="24" t="s">
        <v>681</v>
      </c>
      <c r="C145" s="25" t="s">
        <v>682</v>
      </c>
      <c r="D145" s="25" t="s">
        <v>683</v>
      </c>
      <c r="E145" s="24" t="s">
        <v>131</v>
      </c>
      <c r="F145" s="24" t="s">
        <v>126</v>
      </c>
      <c r="G145" s="24" t="s">
        <v>136</v>
      </c>
    </row>
    <row r="146" spans="1:7" ht="63.75">
      <c r="A146" s="24" t="s">
        <v>676</v>
      </c>
      <c r="B146" s="24" t="s">
        <v>685</v>
      </c>
      <c r="C146" s="25" t="s">
        <v>686</v>
      </c>
      <c r="D146" s="25" t="s">
        <v>687</v>
      </c>
      <c r="E146" s="24" t="s">
        <v>131</v>
      </c>
      <c r="F146" s="24" t="s">
        <v>126</v>
      </c>
      <c r="G146" s="24" t="s">
        <v>136</v>
      </c>
    </row>
    <row r="147" spans="1:7" ht="229.5">
      <c r="A147" s="24" t="s">
        <v>680</v>
      </c>
      <c r="B147" s="24" t="s">
        <v>689</v>
      </c>
      <c r="C147" s="25" t="s">
        <v>690</v>
      </c>
      <c r="D147" s="25" t="s">
        <v>691</v>
      </c>
      <c r="E147" s="24" t="s">
        <v>131</v>
      </c>
      <c r="F147" s="24" t="s">
        <v>126</v>
      </c>
      <c r="G147" s="24" t="s">
        <v>444</v>
      </c>
    </row>
    <row r="148" spans="1:7" ht="51">
      <c r="A148" s="24" t="s">
        <v>684</v>
      </c>
      <c r="B148" s="24" t="s">
        <v>693</v>
      </c>
      <c r="C148" s="25" t="s">
        <v>694</v>
      </c>
      <c r="D148" s="25" t="s">
        <v>695</v>
      </c>
      <c r="E148" s="24" t="s">
        <v>131</v>
      </c>
      <c r="F148" s="24" t="s">
        <v>126</v>
      </c>
      <c r="G148" s="24" t="s">
        <v>696</v>
      </c>
    </row>
    <row r="149" spans="1:7" ht="229.5">
      <c r="A149" s="24" t="s">
        <v>688</v>
      </c>
      <c r="B149" s="24" t="s">
        <v>698</v>
      </c>
      <c r="C149" s="25" t="s">
        <v>699</v>
      </c>
      <c r="D149" s="25" t="s">
        <v>700</v>
      </c>
      <c r="E149" s="24" t="s">
        <v>131</v>
      </c>
      <c r="F149" s="24" t="s">
        <v>126</v>
      </c>
      <c r="G149" s="24" t="s">
        <v>701</v>
      </c>
    </row>
    <row r="150" spans="1:7" ht="89.25">
      <c r="A150" s="24" t="s">
        <v>692</v>
      </c>
      <c r="B150" s="24" t="s">
        <v>703</v>
      </c>
      <c r="C150" s="25" t="s">
        <v>704</v>
      </c>
      <c r="D150" s="25" t="s">
        <v>705</v>
      </c>
      <c r="E150" s="24" t="s">
        <v>131</v>
      </c>
      <c r="F150" s="24" t="s">
        <v>126</v>
      </c>
      <c r="G150" s="24" t="s">
        <v>1844</v>
      </c>
    </row>
    <row r="151" spans="1:7" ht="63.75">
      <c r="A151" s="24" t="s">
        <v>697</v>
      </c>
      <c r="B151" s="24" t="s">
        <v>707</v>
      </c>
      <c r="C151" s="25" t="s">
        <v>708</v>
      </c>
      <c r="D151" s="25" t="s">
        <v>709</v>
      </c>
      <c r="E151" s="24" t="s">
        <v>131</v>
      </c>
      <c r="F151" s="24" t="s">
        <v>126</v>
      </c>
      <c r="G151" s="24" t="s">
        <v>136</v>
      </c>
    </row>
    <row r="152" spans="1:7" ht="63.75">
      <c r="A152" s="24" t="s">
        <v>702</v>
      </c>
      <c r="B152" s="24" t="s">
        <v>711</v>
      </c>
      <c r="C152" s="25" t="s">
        <v>712</v>
      </c>
      <c r="D152" s="25" t="s">
        <v>713</v>
      </c>
      <c r="E152" s="24" t="s">
        <v>131</v>
      </c>
      <c r="F152" s="24" t="s">
        <v>126</v>
      </c>
      <c r="G152" s="24" t="s">
        <v>136</v>
      </c>
    </row>
    <row r="153" spans="1:7" ht="280.5">
      <c r="A153" s="24" t="s">
        <v>706</v>
      </c>
      <c r="B153" s="24" t="s">
        <v>715</v>
      </c>
      <c r="C153" s="25" t="s">
        <v>716</v>
      </c>
      <c r="D153" s="25" t="s">
        <v>717</v>
      </c>
      <c r="E153" s="24" t="s">
        <v>131</v>
      </c>
      <c r="F153" s="24" t="s">
        <v>126</v>
      </c>
      <c r="G153" s="24" t="s">
        <v>504</v>
      </c>
    </row>
    <row r="154" spans="1:7" ht="409.5">
      <c r="A154" s="24" t="s">
        <v>710</v>
      </c>
      <c r="B154" s="24" t="s">
        <v>719</v>
      </c>
      <c r="C154" s="25" t="s">
        <v>720</v>
      </c>
      <c r="D154" s="25" t="s">
        <v>721</v>
      </c>
      <c r="E154" s="24" t="s">
        <v>131</v>
      </c>
      <c r="F154" s="24" t="s">
        <v>126</v>
      </c>
      <c r="G154" s="24" t="s">
        <v>722</v>
      </c>
    </row>
    <row r="155" spans="1:7" ht="76.5">
      <c r="A155" s="24" t="s">
        <v>714</v>
      </c>
      <c r="B155" s="24" t="s">
        <v>724</v>
      </c>
      <c r="C155" s="25" t="s">
        <v>725</v>
      </c>
      <c r="D155" s="25" t="s">
        <v>726</v>
      </c>
      <c r="E155" s="24" t="s">
        <v>131</v>
      </c>
      <c r="F155" s="24" t="s">
        <v>126</v>
      </c>
      <c r="G155" s="24" t="s">
        <v>82</v>
      </c>
    </row>
    <row r="156" spans="1:7" ht="114.75">
      <c r="A156" s="24" t="s">
        <v>718</v>
      </c>
      <c r="B156" s="24" t="s">
        <v>728</v>
      </c>
      <c r="C156" s="25" t="s">
        <v>729</v>
      </c>
      <c r="D156" s="25" t="s">
        <v>730</v>
      </c>
      <c r="E156" s="24" t="s">
        <v>131</v>
      </c>
      <c r="F156" s="24" t="s">
        <v>126</v>
      </c>
      <c r="G156" s="24" t="s">
        <v>731</v>
      </c>
    </row>
    <row r="157" spans="1:7" ht="140.25">
      <c r="A157" s="24" t="s">
        <v>723</v>
      </c>
      <c r="B157" s="24" t="s">
        <v>733</v>
      </c>
      <c r="C157" s="25" t="s">
        <v>734</v>
      </c>
      <c r="D157" s="25" t="s">
        <v>735</v>
      </c>
      <c r="E157" s="24" t="s">
        <v>131</v>
      </c>
      <c r="F157" s="24" t="s">
        <v>126</v>
      </c>
      <c r="G157" s="24" t="s">
        <v>470</v>
      </c>
    </row>
    <row r="158" spans="1:7" ht="153">
      <c r="A158" s="24" t="s">
        <v>727</v>
      </c>
      <c r="B158" s="24" t="s">
        <v>737</v>
      </c>
      <c r="C158" s="25" t="s">
        <v>738</v>
      </c>
      <c r="D158" s="25" t="s">
        <v>739</v>
      </c>
      <c r="E158" s="24" t="s">
        <v>131</v>
      </c>
      <c r="F158" s="24" t="s">
        <v>126</v>
      </c>
      <c r="G158" s="24" t="s">
        <v>444</v>
      </c>
    </row>
    <row r="159" spans="1:7" ht="89.25">
      <c r="A159" s="24" t="s">
        <v>732</v>
      </c>
      <c r="B159" s="24" t="s">
        <v>741</v>
      </c>
      <c r="C159" s="25" t="s">
        <v>742</v>
      </c>
      <c r="D159" s="25" t="s">
        <v>743</v>
      </c>
      <c r="E159" s="24" t="s">
        <v>131</v>
      </c>
      <c r="F159" s="24" t="s">
        <v>126</v>
      </c>
      <c r="G159" s="24" t="s">
        <v>82</v>
      </c>
    </row>
    <row r="160" spans="1:7" ht="89.25">
      <c r="A160" s="24" t="s">
        <v>736</v>
      </c>
      <c r="B160" s="24" t="s">
        <v>745</v>
      </c>
      <c r="C160" s="25" t="s">
        <v>1845</v>
      </c>
      <c r="D160" s="25" t="s">
        <v>1846</v>
      </c>
      <c r="E160" s="24" t="s">
        <v>131</v>
      </c>
      <c r="F160" s="24" t="s">
        <v>126</v>
      </c>
      <c r="G160" s="24" t="s">
        <v>82</v>
      </c>
    </row>
    <row r="161" spans="1:7" ht="102">
      <c r="A161" s="24" t="s">
        <v>740</v>
      </c>
      <c r="B161" s="24" t="s">
        <v>749</v>
      </c>
      <c r="C161" s="25" t="s">
        <v>750</v>
      </c>
      <c r="D161" s="25" t="s">
        <v>751</v>
      </c>
      <c r="E161" s="24" t="s">
        <v>131</v>
      </c>
      <c r="F161" s="24" t="s">
        <v>126</v>
      </c>
      <c r="G161" s="24" t="s">
        <v>82</v>
      </c>
    </row>
    <row r="162" spans="1:7" ht="63.75">
      <c r="A162" s="24" t="s">
        <v>744</v>
      </c>
      <c r="B162" s="24" t="s">
        <v>753</v>
      </c>
      <c r="C162" s="25" t="s">
        <v>754</v>
      </c>
      <c r="D162" s="25" t="s">
        <v>755</v>
      </c>
      <c r="E162" s="24" t="s">
        <v>131</v>
      </c>
      <c r="F162" s="24" t="s">
        <v>126</v>
      </c>
      <c r="G162" s="24" t="s">
        <v>884</v>
      </c>
    </row>
    <row r="163" spans="1:7" ht="51">
      <c r="A163" s="24" t="s">
        <v>748</v>
      </c>
      <c r="B163" s="24" t="s">
        <v>758</v>
      </c>
      <c r="C163" s="25" t="s">
        <v>759</v>
      </c>
      <c r="D163" s="25" t="s">
        <v>760</v>
      </c>
      <c r="E163" s="24" t="s">
        <v>131</v>
      </c>
      <c r="F163" s="24" t="s">
        <v>126</v>
      </c>
      <c r="G163" s="24" t="s">
        <v>761</v>
      </c>
    </row>
    <row r="164" spans="1:7" ht="89.25">
      <c r="A164" s="24" t="s">
        <v>752</v>
      </c>
      <c r="B164" s="24" t="s">
        <v>763</v>
      </c>
      <c r="C164" s="25" t="s">
        <v>764</v>
      </c>
      <c r="D164" s="25" t="s">
        <v>765</v>
      </c>
      <c r="E164" s="24" t="s">
        <v>131</v>
      </c>
      <c r="F164" s="24" t="s">
        <v>126</v>
      </c>
      <c r="G164" s="24" t="s">
        <v>504</v>
      </c>
    </row>
    <row r="165" spans="1:7" ht="102">
      <c r="A165" s="24" t="s">
        <v>757</v>
      </c>
      <c r="B165" s="24" t="s">
        <v>767</v>
      </c>
      <c r="C165" s="25" t="s">
        <v>768</v>
      </c>
      <c r="D165" s="25" t="s">
        <v>769</v>
      </c>
      <c r="E165" s="24" t="s">
        <v>131</v>
      </c>
      <c r="F165" s="24" t="s">
        <v>126</v>
      </c>
      <c r="G165" s="24" t="s">
        <v>329</v>
      </c>
    </row>
    <row r="166" spans="1:7" ht="76.5">
      <c r="A166" s="24" t="s">
        <v>762</v>
      </c>
      <c r="B166" s="24" t="s">
        <v>771</v>
      </c>
      <c r="C166" s="25" t="s">
        <v>772</v>
      </c>
      <c r="D166" s="25" t="s">
        <v>773</v>
      </c>
      <c r="E166" s="24" t="s">
        <v>131</v>
      </c>
      <c r="F166" s="24" t="s">
        <v>126</v>
      </c>
      <c r="G166" s="24" t="s">
        <v>1844</v>
      </c>
    </row>
    <row r="167" spans="1:7" ht="89.25">
      <c r="A167" s="24" t="s">
        <v>766</v>
      </c>
      <c r="B167" s="24" t="s">
        <v>775</v>
      </c>
      <c r="C167" s="25" t="s">
        <v>776</v>
      </c>
      <c r="D167" s="25" t="s">
        <v>777</v>
      </c>
      <c r="E167" s="24" t="s">
        <v>131</v>
      </c>
      <c r="F167" s="24" t="s">
        <v>126</v>
      </c>
      <c r="G167" s="24" t="s">
        <v>778</v>
      </c>
    </row>
    <row r="168" spans="1:7" ht="51">
      <c r="A168" s="24" t="s">
        <v>770</v>
      </c>
      <c r="B168" s="24" t="s">
        <v>780</v>
      </c>
      <c r="C168" s="25" t="s">
        <v>781</v>
      </c>
      <c r="D168" s="25" t="s">
        <v>782</v>
      </c>
      <c r="E168" s="24" t="s">
        <v>131</v>
      </c>
      <c r="F168" s="24" t="s">
        <v>126</v>
      </c>
      <c r="G168" s="24" t="s">
        <v>778</v>
      </c>
    </row>
    <row r="169" spans="1:7" ht="76.5">
      <c r="A169" s="24" t="s">
        <v>774</v>
      </c>
      <c r="B169" s="24" t="s">
        <v>784</v>
      </c>
      <c r="C169" s="25" t="s">
        <v>785</v>
      </c>
      <c r="D169" s="25" t="s">
        <v>786</v>
      </c>
      <c r="E169" s="24" t="s">
        <v>131</v>
      </c>
      <c r="F169" s="24" t="s">
        <v>126</v>
      </c>
      <c r="G169" s="24" t="s">
        <v>778</v>
      </c>
    </row>
    <row r="170" spans="1:7" ht="89.25">
      <c r="A170" s="24" t="s">
        <v>779</v>
      </c>
      <c r="B170" s="24" t="s">
        <v>788</v>
      </c>
      <c r="C170" s="25" t="s">
        <v>789</v>
      </c>
      <c r="D170" s="25" t="s">
        <v>790</v>
      </c>
      <c r="E170" s="24" t="s">
        <v>131</v>
      </c>
      <c r="F170" s="24" t="s">
        <v>126</v>
      </c>
      <c r="G170" s="24" t="s">
        <v>657</v>
      </c>
    </row>
    <row r="171" spans="1:7" ht="408">
      <c r="A171" s="24" t="s">
        <v>783</v>
      </c>
      <c r="B171" s="24" t="s">
        <v>792</v>
      </c>
      <c r="C171" s="25" t="s">
        <v>793</v>
      </c>
      <c r="D171" s="25" t="s">
        <v>794</v>
      </c>
      <c r="E171" s="24" t="s">
        <v>131</v>
      </c>
      <c r="F171" s="24" t="s">
        <v>126</v>
      </c>
      <c r="G171" s="24" t="s">
        <v>696</v>
      </c>
    </row>
    <row r="172" spans="1:7" ht="178.5">
      <c r="A172" s="24" t="s">
        <v>787</v>
      </c>
      <c r="B172" s="24" t="s">
        <v>796</v>
      </c>
      <c r="C172" s="25" t="s">
        <v>797</v>
      </c>
      <c r="D172" s="25" t="s">
        <v>798</v>
      </c>
      <c r="E172" s="24" t="s">
        <v>131</v>
      </c>
      <c r="F172" s="24" t="s">
        <v>126</v>
      </c>
      <c r="G172" s="24" t="s">
        <v>1844</v>
      </c>
    </row>
    <row r="173" spans="1:7" ht="89.25">
      <c r="A173" s="24" t="s">
        <v>791</v>
      </c>
      <c r="B173" s="24" t="s">
        <v>800</v>
      </c>
      <c r="C173" s="25" t="s">
        <v>801</v>
      </c>
      <c r="D173" s="25" t="s">
        <v>802</v>
      </c>
      <c r="E173" s="24" t="s">
        <v>131</v>
      </c>
      <c r="F173" s="24" t="s">
        <v>126</v>
      </c>
      <c r="G173" s="24" t="s">
        <v>272</v>
      </c>
    </row>
    <row r="174" spans="1:7" ht="76.5">
      <c r="A174" s="24" t="s">
        <v>795</v>
      </c>
      <c r="B174" s="24" t="s">
        <v>804</v>
      </c>
      <c r="C174" s="25" t="s">
        <v>805</v>
      </c>
      <c r="D174" s="25" t="s">
        <v>806</v>
      </c>
      <c r="E174" s="24" t="s">
        <v>131</v>
      </c>
      <c r="F174" s="24" t="s">
        <v>126</v>
      </c>
      <c r="G174" s="24" t="s">
        <v>230</v>
      </c>
    </row>
    <row r="175" spans="1:7" ht="114.75">
      <c r="A175" s="24" t="s">
        <v>799</v>
      </c>
      <c r="B175" s="24" t="s">
        <v>808</v>
      </c>
      <c r="C175" s="25" t="s">
        <v>809</v>
      </c>
      <c r="D175" s="25" t="s">
        <v>810</v>
      </c>
      <c r="E175" s="24" t="s">
        <v>131</v>
      </c>
      <c r="F175" s="24" t="s">
        <v>126</v>
      </c>
      <c r="G175" s="24" t="s">
        <v>230</v>
      </c>
    </row>
    <row r="176" spans="1:7" ht="102">
      <c r="A176" s="24" t="s">
        <v>803</v>
      </c>
      <c r="B176" s="24" t="s">
        <v>812</v>
      </c>
      <c r="C176" s="25" t="s">
        <v>813</v>
      </c>
      <c r="D176" s="25" t="s">
        <v>814</v>
      </c>
      <c r="E176" s="24" t="s">
        <v>131</v>
      </c>
      <c r="F176" s="24" t="s">
        <v>126</v>
      </c>
      <c r="G176" s="24" t="s">
        <v>884</v>
      </c>
    </row>
    <row r="177" spans="1:7" ht="191.25">
      <c r="A177" s="24" t="s">
        <v>807</v>
      </c>
      <c r="B177" s="24" t="s">
        <v>816</v>
      </c>
      <c r="C177" s="25" t="s">
        <v>817</v>
      </c>
      <c r="D177" s="25" t="s">
        <v>818</v>
      </c>
      <c r="E177" s="24" t="s">
        <v>131</v>
      </c>
      <c r="F177" s="24" t="s">
        <v>126</v>
      </c>
      <c r="G177" s="24" t="s">
        <v>761</v>
      </c>
    </row>
    <row r="178" spans="1:7" ht="114.75">
      <c r="A178" s="24" t="s">
        <v>811</v>
      </c>
      <c r="B178" s="24" t="s">
        <v>820</v>
      </c>
      <c r="C178" s="25" t="s">
        <v>821</v>
      </c>
      <c r="D178" s="25" t="s">
        <v>822</v>
      </c>
      <c r="E178" s="24" t="s">
        <v>131</v>
      </c>
      <c r="F178" s="24" t="s">
        <v>126</v>
      </c>
      <c r="G178" s="24" t="s">
        <v>823</v>
      </c>
    </row>
    <row r="179" spans="1:7" ht="102">
      <c r="A179" s="24" t="s">
        <v>815</v>
      </c>
      <c r="B179" s="24" t="s">
        <v>825</v>
      </c>
      <c r="C179" s="25" t="s">
        <v>826</v>
      </c>
      <c r="D179" s="25" t="s">
        <v>827</v>
      </c>
      <c r="E179" s="24" t="s">
        <v>131</v>
      </c>
      <c r="F179" s="24" t="s">
        <v>126</v>
      </c>
      <c r="G179" s="24" t="s">
        <v>828</v>
      </c>
    </row>
    <row r="180" spans="1:7" ht="38.25">
      <c r="A180" s="24" t="s">
        <v>819</v>
      </c>
      <c r="B180" s="24" t="s">
        <v>830</v>
      </c>
      <c r="C180" s="25" t="s">
        <v>831</v>
      </c>
      <c r="D180" s="25" t="s">
        <v>832</v>
      </c>
      <c r="E180" s="24" t="s">
        <v>131</v>
      </c>
      <c r="F180" s="24" t="s">
        <v>126</v>
      </c>
      <c r="G180" s="24" t="s">
        <v>387</v>
      </c>
    </row>
    <row r="181" spans="1:7" ht="280.5">
      <c r="A181" s="24" t="s">
        <v>824</v>
      </c>
      <c r="B181" s="24" t="s">
        <v>834</v>
      </c>
      <c r="C181" s="25" t="s">
        <v>835</v>
      </c>
      <c r="D181" s="25" t="s">
        <v>836</v>
      </c>
      <c r="E181" s="24" t="s">
        <v>131</v>
      </c>
      <c r="F181" s="24" t="s">
        <v>126</v>
      </c>
      <c r="G181" s="24" t="s">
        <v>387</v>
      </c>
    </row>
    <row r="182" spans="1:7" ht="191.25">
      <c r="A182" s="24" t="s">
        <v>829</v>
      </c>
      <c r="B182" s="24" t="s">
        <v>838</v>
      </c>
      <c r="C182" s="25" t="s">
        <v>839</v>
      </c>
      <c r="D182" s="25" t="s">
        <v>840</v>
      </c>
      <c r="E182" s="24" t="s">
        <v>131</v>
      </c>
      <c r="F182" s="24" t="s">
        <v>126</v>
      </c>
      <c r="G182" s="24" t="s">
        <v>387</v>
      </c>
    </row>
    <row r="183" spans="1:7" ht="38.25">
      <c r="A183" s="24" t="s">
        <v>833</v>
      </c>
      <c r="B183" s="24" t="s">
        <v>842</v>
      </c>
      <c r="C183" s="25" t="s">
        <v>843</v>
      </c>
      <c r="D183" s="25" t="s">
        <v>844</v>
      </c>
      <c r="E183" s="24" t="s">
        <v>131</v>
      </c>
      <c r="F183" s="24" t="s">
        <v>126</v>
      </c>
      <c r="G183" s="24" t="s">
        <v>387</v>
      </c>
    </row>
    <row r="184" spans="1:7" ht="114.75">
      <c r="A184" s="24" t="s">
        <v>837</v>
      </c>
      <c r="B184" s="24" t="s">
        <v>846</v>
      </c>
      <c r="C184" s="25" t="s">
        <v>847</v>
      </c>
      <c r="D184" s="25" t="s">
        <v>848</v>
      </c>
      <c r="E184" s="24" t="s">
        <v>131</v>
      </c>
      <c r="F184" s="24" t="s">
        <v>126</v>
      </c>
      <c r="G184" s="24" t="s">
        <v>849</v>
      </c>
    </row>
    <row r="185" spans="1:7" ht="51">
      <c r="A185" s="24" t="s">
        <v>841</v>
      </c>
      <c r="B185" s="24" t="s">
        <v>851</v>
      </c>
      <c r="C185" s="25" t="s">
        <v>852</v>
      </c>
      <c r="D185" s="25" t="s">
        <v>853</v>
      </c>
      <c r="E185" s="24" t="s">
        <v>131</v>
      </c>
      <c r="F185" s="24" t="s">
        <v>126</v>
      </c>
      <c r="G185" s="24" t="s">
        <v>136</v>
      </c>
    </row>
    <row r="186" spans="1:7" ht="38.25">
      <c r="A186" s="24" t="s">
        <v>845</v>
      </c>
      <c r="B186" s="24" t="s">
        <v>855</v>
      </c>
      <c r="C186" s="25" t="s">
        <v>856</v>
      </c>
      <c r="D186" s="25" t="s">
        <v>857</v>
      </c>
      <c r="E186" s="24" t="s">
        <v>131</v>
      </c>
      <c r="F186" s="24" t="s">
        <v>126</v>
      </c>
      <c r="G186" s="24" t="s">
        <v>136</v>
      </c>
    </row>
    <row r="187" spans="1:7" ht="89.25">
      <c r="A187" s="24" t="s">
        <v>850</v>
      </c>
      <c r="B187" s="24" t="s">
        <v>859</v>
      </c>
      <c r="C187" s="25" t="s">
        <v>860</v>
      </c>
      <c r="D187" s="25" t="s">
        <v>861</v>
      </c>
      <c r="E187" s="24" t="s">
        <v>131</v>
      </c>
      <c r="F187" s="24" t="s">
        <v>126</v>
      </c>
      <c r="G187" s="24" t="s">
        <v>444</v>
      </c>
    </row>
    <row r="188" spans="1:7" ht="140.25">
      <c r="A188" s="24" t="s">
        <v>854</v>
      </c>
      <c r="B188" s="24" t="s">
        <v>863</v>
      </c>
      <c r="C188" s="25" t="s">
        <v>864</v>
      </c>
      <c r="D188" s="25" t="s">
        <v>865</v>
      </c>
      <c r="E188" s="24" t="s">
        <v>131</v>
      </c>
      <c r="F188" s="24" t="s">
        <v>126</v>
      </c>
      <c r="G188" s="24" t="s">
        <v>866</v>
      </c>
    </row>
    <row r="189" spans="1:7" ht="51">
      <c r="A189" s="24" t="s">
        <v>858</v>
      </c>
      <c r="B189" s="24" t="s">
        <v>868</v>
      </c>
      <c r="C189" s="25" t="s">
        <v>869</v>
      </c>
      <c r="D189" s="25" t="s">
        <v>870</v>
      </c>
      <c r="E189" s="24" t="s">
        <v>131</v>
      </c>
      <c r="F189" s="24" t="s">
        <v>126</v>
      </c>
      <c r="G189" s="24" t="s">
        <v>657</v>
      </c>
    </row>
    <row r="190" spans="1:7" ht="89.25">
      <c r="A190" s="24" t="s">
        <v>862</v>
      </c>
      <c r="B190" s="24" t="s">
        <v>872</v>
      </c>
      <c r="C190" s="25" t="s">
        <v>873</v>
      </c>
      <c r="D190" s="25" t="s">
        <v>874</v>
      </c>
      <c r="E190" s="24" t="s">
        <v>131</v>
      </c>
      <c r="F190" s="24" t="s">
        <v>126</v>
      </c>
      <c r="G190" s="24" t="s">
        <v>136</v>
      </c>
    </row>
    <row r="191" spans="1:7" ht="114.75">
      <c r="A191" s="24" t="s">
        <v>867</v>
      </c>
      <c r="B191" s="24" t="s">
        <v>876</v>
      </c>
      <c r="C191" s="25" t="s">
        <v>877</v>
      </c>
      <c r="D191" s="25" t="s">
        <v>878</v>
      </c>
      <c r="E191" s="24" t="s">
        <v>131</v>
      </c>
      <c r="F191" s="24" t="s">
        <v>126</v>
      </c>
      <c r="G191" s="24" t="s">
        <v>879</v>
      </c>
    </row>
    <row r="192" spans="1:7" ht="140.25">
      <c r="A192" s="24" t="s">
        <v>871</v>
      </c>
      <c r="B192" s="24" t="s">
        <v>881</v>
      </c>
      <c r="C192" s="25" t="s">
        <v>882</v>
      </c>
      <c r="D192" s="25" t="s">
        <v>883</v>
      </c>
      <c r="E192" s="24" t="s">
        <v>131</v>
      </c>
      <c r="F192" s="24" t="s">
        <v>126</v>
      </c>
      <c r="G192" s="24" t="s">
        <v>884</v>
      </c>
    </row>
    <row r="193" spans="1:7" ht="51">
      <c r="A193" s="24" t="s">
        <v>875</v>
      </c>
      <c r="B193" s="24" t="s">
        <v>886</v>
      </c>
      <c r="C193" s="25" t="s">
        <v>887</v>
      </c>
      <c r="D193" s="25" t="s">
        <v>888</v>
      </c>
      <c r="E193" s="24" t="s">
        <v>131</v>
      </c>
      <c r="F193" s="24" t="s">
        <v>126</v>
      </c>
      <c r="G193" s="24" t="s">
        <v>230</v>
      </c>
    </row>
    <row r="194" spans="1:7" ht="114.75">
      <c r="A194" s="24" t="s">
        <v>880</v>
      </c>
      <c r="B194" s="24" t="s">
        <v>890</v>
      </c>
      <c r="C194" s="25" t="s">
        <v>891</v>
      </c>
      <c r="D194" s="25" t="s">
        <v>892</v>
      </c>
      <c r="E194" s="24" t="s">
        <v>131</v>
      </c>
      <c r="F194" s="24" t="s">
        <v>126</v>
      </c>
      <c r="G194" s="24" t="s">
        <v>387</v>
      </c>
    </row>
    <row r="195" spans="1:7" ht="255">
      <c r="A195" s="24" t="s">
        <v>885</v>
      </c>
      <c r="B195" s="24" t="s">
        <v>894</v>
      </c>
      <c r="C195" s="25" t="s">
        <v>895</v>
      </c>
      <c r="D195" s="25" t="s">
        <v>896</v>
      </c>
      <c r="E195" s="24" t="s">
        <v>131</v>
      </c>
      <c r="F195" s="24" t="s">
        <v>126</v>
      </c>
      <c r="G195" s="24" t="s">
        <v>761</v>
      </c>
    </row>
    <row r="196" spans="1:7" ht="191.25">
      <c r="A196" s="24" t="s">
        <v>889</v>
      </c>
      <c r="B196" s="24" t="s">
        <v>898</v>
      </c>
      <c r="C196" s="25" t="s">
        <v>899</v>
      </c>
      <c r="D196" s="25" t="s">
        <v>900</v>
      </c>
      <c r="E196" s="24" t="s">
        <v>131</v>
      </c>
      <c r="F196" s="24" t="s">
        <v>126</v>
      </c>
      <c r="G196" s="24" t="s">
        <v>901</v>
      </c>
    </row>
    <row r="197" spans="1:7" ht="114.75">
      <c r="A197" s="24" t="s">
        <v>893</v>
      </c>
      <c r="B197" s="24" t="s">
        <v>903</v>
      </c>
      <c r="C197" s="25" t="s">
        <v>904</v>
      </c>
      <c r="D197" s="25" t="s">
        <v>905</v>
      </c>
      <c r="E197" s="24" t="s">
        <v>131</v>
      </c>
      <c r="F197" s="24" t="s">
        <v>126</v>
      </c>
      <c r="G197" s="24" t="s">
        <v>657</v>
      </c>
    </row>
    <row r="198" spans="1:7" ht="114.75">
      <c r="A198" s="24" t="s">
        <v>897</v>
      </c>
      <c r="B198" s="24" t="s">
        <v>907</v>
      </c>
      <c r="C198" s="25" t="s">
        <v>908</v>
      </c>
      <c r="D198" s="25" t="s">
        <v>909</v>
      </c>
      <c r="E198" s="24" t="s">
        <v>131</v>
      </c>
      <c r="F198" s="24" t="s">
        <v>126</v>
      </c>
      <c r="G198" s="24" t="s">
        <v>1844</v>
      </c>
    </row>
    <row r="199" spans="1:7" ht="178.5">
      <c r="A199" s="24" t="s">
        <v>902</v>
      </c>
      <c r="B199" s="24" t="s">
        <v>911</v>
      </c>
      <c r="C199" s="25" t="s">
        <v>912</v>
      </c>
      <c r="D199" s="25" t="s">
        <v>913</v>
      </c>
      <c r="E199" s="24" t="s">
        <v>131</v>
      </c>
      <c r="F199" s="24" t="s">
        <v>126</v>
      </c>
      <c r="G199" s="24" t="s">
        <v>914</v>
      </c>
    </row>
    <row r="200" spans="1:7" ht="38.25">
      <c r="A200" s="24" t="s">
        <v>906</v>
      </c>
      <c r="B200" s="24" t="s">
        <v>916</v>
      </c>
      <c r="C200" s="25" t="s">
        <v>917</v>
      </c>
      <c r="D200" s="25" t="s">
        <v>918</v>
      </c>
      <c r="E200" s="24" t="s">
        <v>131</v>
      </c>
      <c r="F200" s="24" t="s">
        <v>126</v>
      </c>
      <c r="G200" s="24" t="s">
        <v>919</v>
      </c>
    </row>
    <row r="201" spans="1:7" ht="140.25">
      <c r="A201" s="24" t="s">
        <v>910</v>
      </c>
      <c r="B201" s="24" t="s">
        <v>921</v>
      </c>
      <c r="C201" s="25" t="s">
        <v>922</v>
      </c>
      <c r="D201" s="25" t="s">
        <v>923</v>
      </c>
      <c r="E201" s="24" t="s">
        <v>131</v>
      </c>
      <c r="F201" s="24" t="s">
        <v>126</v>
      </c>
      <c r="G201" s="24" t="s">
        <v>924</v>
      </c>
    </row>
    <row r="202" spans="1:7" ht="229.5">
      <c r="A202" s="24" t="s">
        <v>915</v>
      </c>
      <c r="B202" s="24" t="s">
        <v>926</v>
      </c>
      <c r="C202" s="25" t="s">
        <v>927</v>
      </c>
      <c r="D202" s="25" t="s">
        <v>928</v>
      </c>
      <c r="E202" s="24" t="s">
        <v>131</v>
      </c>
      <c r="F202" s="24" t="s">
        <v>126</v>
      </c>
      <c r="G202" s="24" t="s">
        <v>924</v>
      </c>
    </row>
    <row r="203" spans="1:7" ht="76.5">
      <c r="A203" s="24" t="s">
        <v>920</v>
      </c>
      <c r="B203" s="24" t="s">
        <v>930</v>
      </c>
      <c r="C203" s="25" t="s">
        <v>931</v>
      </c>
      <c r="D203" s="25" t="s">
        <v>932</v>
      </c>
      <c r="E203" s="24" t="s">
        <v>131</v>
      </c>
      <c r="F203" s="24" t="s">
        <v>126</v>
      </c>
      <c r="G203" s="24" t="s">
        <v>1847</v>
      </c>
    </row>
    <row r="204" spans="1:7" ht="38.25">
      <c r="A204" s="24" t="s">
        <v>925</v>
      </c>
      <c r="B204" s="24" t="s">
        <v>935</v>
      </c>
      <c r="C204" s="25" t="s">
        <v>936</v>
      </c>
      <c r="D204" s="25" t="s">
        <v>937</v>
      </c>
      <c r="E204" s="24" t="s">
        <v>131</v>
      </c>
      <c r="F204" s="24" t="s">
        <v>126</v>
      </c>
      <c r="G204" s="24" t="s">
        <v>136</v>
      </c>
    </row>
    <row r="205" spans="1:7" ht="38.25">
      <c r="A205" s="24" t="s">
        <v>929</v>
      </c>
      <c r="B205" s="24" t="s">
        <v>939</v>
      </c>
      <c r="C205" s="25" t="s">
        <v>940</v>
      </c>
      <c r="D205" s="25" t="s">
        <v>941</v>
      </c>
      <c r="E205" s="24" t="s">
        <v>131</v>
      </c>
      <c r="F205" s="24" t="s">
        <v>126</v>
      </c>
      <c r="G205" s="24" t="s">
        <v>504</v>
      </c>
    </row>
    <row r="206" spans="1:7" ht="178.5">
      <c r="A206" s="24" t="s">
        <v>934</v>
      </c>
      <c r="B206" s="24" t="s">
        <v>943</v>
      </c>
      <c r="C206" s="25" t="s">
        <v>944</v>
      </c>
      <c r="D206" s="25" t="s">
        <v>945</v>
      </c>
      <c r="E206" s="24" t="s">
        <v>131</v>
      </c>
      <c r="F206" s="24" t="s">
        <v>126</v>
      </c>
      <c r="G206" s="24" t="s">
        <v>946</v>
      </c>
    </row>
    <row r="207" spans="1:7" ht="89.25">
      <c r="A207" s="24" t="s">
        <v>938</v>
      </c>
      <c r="B207" s="24" t="s">
        <v>948</v>
      </c>
      <c r="C207" s="25" t="s">
        <v>949</v>
      </c>
      <c r="D207" s="25" t="s">
        <v>950</v>
      </c>
      <c r="E207" s="24" t="s">
        <v>131</v>
      </c>
      <c r="F207" s="24" t="s">
        <v>126</v>
      </c>
      <c r="G207" s="24" t="s">
        <v>429</v>
      </c>
    </row>
    <row r="208" spans="1:7" ht="280.5">
      <c r="A208" s="24" t="s">
        <v>942</v>
      </c>
      <c r="B208" s="24" t="s">
        <v>952</v>
      </c>
      <c r="C208" s="25" t="s">
        <v>1848</v>
      </c>
      <c r="D208" s="25" t="s">
        <v>1849</v>
      </c>
      <c r="E208" s="24" t="s">
        <v>131</v>
      </c>
      <c r="F208" s="24" t="s">
        <v>126</v>
      </c>
      <c r="G208" s="24" t="s">
        <v>449</v>
      </c>
    </row>
    <row r="209" spans="1:7" ht="127.5">
      <c r="A209" s="24" t="s">
        <v>947</v>
      </c>
      <c r="B209" s="24" t="s">
        <v>956</v>
      </c>
      <c r="C209" s="25" t="s">
        <v>957</v>
      </c>
      <c r="D209" s="25" t="s">
        <v>958</v>
      </c>
      <c r="E209" s="24" t="s">
        <v>131</v>
      </c>
      <c r="F209" s="24" t="s">
        <v>126</v>
      </c>
      <c r="G209" s="24" t="s">
        <v>82</v>
      </c>
    </row>
    <row r="210" spans="1:7" ht="38.25">
      <c r="A210" s="24" t="s">
        <v>951</v>
      </c>
      <c r="B210" s="24" t="s">
        <v>960</v>
      </c>
      <c r="C210" s="25" t="s">
        <v>43</v>
      </c>
      <c r="D210" s="25" t="s">
        <v>961</v>
      </c>
      <c r="E210" s="24" t="s">
        <v>131</v>
      </c>
      <c r="F210" s="24" t="s">
        <v>126</v>
      </c>
      <c r="G210" s="24" t="s">
        <v>1834</v>
      </c>
    </row>
    <row r="211" spans="1:7" ht="127.5">
      <c r="A211" s="24" t="s">
        <v>955</v>
      </c>
      <c r="B211" s="24" t="s">
        <v>963</v>
      </c>
      <c r="C211" s="25" t="s">
        <v>43</v>
      </c>
      <c r="D211" s="25" t="s">
        <v>964</v>
      </c>
      <c r="E211" s="24" t="s">
        <v>131</v>
      </c>
      <c r="F211" s="24" t="s">
        <v>126</v>
      </c>
      <c r="G211" s="24" t="s">
        <v>965</v>
      </c>
    </row>
    <row r="212" spans="1:7" ht="76.5">
      <c r="A212" s="24" t="s">
        <v>959</v>
      </c>
      <c r="B212" s="24" t="s">
        <v>967</v>
      </c>
      <c r="C212" s="25" t="s">
        <v>43</v>
      </c>
      <c r="D212" s="25" t="s">
        <v>968</v>
      </c>
      <c r="E212" s="24" t="s">
        <v>131</v>
      </c>
      <c r="F212" s="24" t="s">
        <v>126</v>
      </c>
      <c r="G212" s="24" t="s">
        <v>969</v>
      </c>
    </row>
    <row r="213" spans="1:7" ht="344.25">
      <c r="A213" s="24" t="s">
        <v>962</v>
      </c>
      <c r="B213" s="24" t="s">
        <v>971</v>
      </c>
      <c r="C213" s="25" t="s">
        <v>43</v>
      </c>
      <c r="D213" s="25" t="s">
        <v>972</v>
      </c>
      <c r="E213" s="24" t="s">
        <v>131</v>
      </c>
      <c r="F213" s="24" t="s">
        <v>126</v>
      </c>
      <c r="G213" s="24" t="s">
        <v>965</v>
      </c>
    </row>
    <row r="214" spans="1:7" ht="76.5">
      <c r="A214" s="24" t="s">
        <v>966</v>
      </c>
      <c r="B214" s="24" t="s">
        <v>974</v>
      </c>
      <c r="C214" s="25" t="s">
        <v>43</v>
      </c>
      <c r="D214" s="25" t="s">
        <v>975</v>
      </c>
      <c r="E214" s="24" t="s">
        <v>131</v>
      </c>
      <c r="F214" s="24" t="s">
        <v>126</v>
      </c>
      <c r="G214" s="24" t="s">
        <v>965</v>
      </c>
    </row>
    <row r="215" spans="1:7" ht="76.5">
      <c r="A215" s="24" t="s">
        <v>970</v>
      </c>
      <c r="B215" s="24" t="s">
        <v>977</v>
      </c>
      <c r="C215" s="25" t="s">
        <v>43</v>
      </c>
      <c r="D215" s="25" t="s">
        <v>978</v>
      </c>
      <c r="E215" s="24" t="s">
        <v>131</v>
      </c>
      <c r="F215" s="24" t="s">
        <v>126</v>
      </c>
      <c r="G215" s="24" t="s">
        <v>965</v>
      </c>
    </row>
    <row r="216" spans="1:7" ht="102">
      <c r="A216" s="24" t="s">
        <v>973</v>
      </c>
      <c r="B216" s="24" t="s">
        <v>980</v>
      </c>
      <c r="C216" s="25" t="s">
        <v>43</v>
      </c>
      <c r="D216" s="25" t="s">
        <v>981</v>
      </c>
      <c r="E216" s="24" t="s">
        <v>131</v>
      </c>
      <c r="F216" s="24" t="s">
        <v>126</v>
      </c>
      <c r="G216" s="24" t="s">
        <v>965</v>
      </c>
    </row>
    <row r="217" spans="1:7" ht="76.5">
      <c r="A217" s="24" t="s">
        <v>976</v>
      </c>
      <c r="B217" s="24" t="s">
        <v>983</v>
      </c>
      <c r="C217" s="25" t="s">
        <v>43</v>
      </c>
      <c r="D217" s="25" t="s">
        <v>984</v>
      </c>
      <c r="E217" s="24" t="s">
        <v>131</v>
      </c>
      <c r="F217" s="24" t="s">
        <v>126</v>
      </c>
      <c r="G217" s="24" t="s">
        <v>965</v>
      </c>
    </row>
    <row r="218" spans="1:7" ht="63.75">
      <c r="A218" s="24" t="s">
        <v>979</v>
      </c>
      <c r="B218" s="24" t="s">
        <v>986</v>
      </c>
      <c r="C218" s="25" t="s">
        <v>43</v>
      </c>
      <c r="D218" s="25" t="s">
        <v>987</v>
      </c>
      <c r="E218" s="24" t="s">
        <v>131</v>
      </c>
      <c r="F218" s="24" t="s">
        <v>126</v>
      </c>
      <c r="G218" s="24" t="s">
        <v>965</v>
      </c>
    </row>
    <row r="219" spans="1:7" ht="102">
      <c r="A219" s="24" t="s">
        <v>982</v>
      </c>
      <c r="B219" s="24" t="s">
        <v>989</v>
      </c>
      <c r="C219" s="25" t="s">
        <v>43</v>
      </c>
      <c r="D219" s="25" t="s">
        <v>990</v>
      </c>
      <c r="E219" s="24" t="s">
        <v>131</v>
      </c>
      <c r="F219" s="24" t="s">
        <v>126</v>
      </c>
      <c r="G219" s="24" t="s">
        <v>991</v>
      </c>
    </row>
    <row r="220" spans="1:7" ht="89.25">
      <c r="A220" s="24" t="s">
        <v>985</v>
      </c>
      <c r="B220" s="24" t="s">
        <v>993</v>
      </c>
      <c r="C220" s="25" t="s">
        <v>43</v>
      </c>
      <c r="D220" s="25" t="s">
        <v>994</v>
      </c>
      <c r="E220" s="24" t="s">
        <v>131</v>
      </c>
      <c r="F220" s="24" t="s">
        <v>126</v>
      </c>
      <c r="G220" s="24" t="s">
        <v>1834</v>
      </c>
    </row>
    <row r="221" spans="1:7" ht="114.75">
      <c r="A221" s="24" t="s">
        <v>988</v>
      </c>
      <c r="B221" s="24" t="s">
        <v>996</v>
      </c>
      <c r="C221" s="25" t="s">
        <v>43</v>
      </c>
      <c r="D221" s="25" t="s">
        <v>997</v>
      </c>
      <c r="E221" s="24" t="s">
        <v>131</v>
      </c>
      <c r="F221" s="24" t="s">
        <v>126</v>
      </c>
      <c r="G221" s="24" t="s">
        <v>965</v>
      </c>
    </row>
    <row r="222" spans="1:7" ht="89.25">
      <c r="A222" s="24" t="s">
        <v>992</v>
      </c>
      <c r="B222" s="24" t="s">
        <v>999</v>
      </c>
      <c r="C222" s="25" t="s">
        <v>43</v>
      </c>
      <c r="D222" s="25" t="s">
        <v>1000</v>
      </c>
      <c r="E222" s="24" t="s">
        <v>131</v>
      </c>
      <c r="F222" s="24" t="s">
        <v>126</v>
      </c>
      <c r="G222" s="24" t="s">
        <v>965</v>
      </c>
    </row>
    <row r="223" spans="1:7" ht="63.75">
      <c r="A223" s="24" t="s">
        <v>995</v>
      </c>
      <c r="B223" s="24" t="s">
        <v>1002</v>
      </c>
      <c r="C223" s="25" t="s">
        <v>43</v>
      </c>
      <c r="D223" s="25" t="s">
        <v>1003</v>
      </c>
      <c r="E223" s="24" t="s">
        <v>131</v>
      </c>
      <c r="F223" s="24" t="s">
        <v>126</v>
      </c>
      <c r="G223" s="24" t="s">
        <v>991</v>
      </c>
    </row>
    <row r="224" spans="1:7" ht="51">
      <c r="A224" s="24" t="s">
        <v>998</v>
      </c>
      <c r="B224" s="24" t="s">
        <v>1005</v>
      </c>
      <c r="C224" s="25" t="s">
        <v>43</v>
      </c>
      <c r="D224" s="25" t="s">
        <v>1006</v>
      </c>
      <c r="E224" s="24" t="s">
        <v>131</v>
      </c>
      <c r="F224" s="24" t="s">
        <v>126</v>
      </c>
      <c r="G224" s="24" t="s">
        <v>1834</v>
      </c>
    </row>
    <row r="225" spans="1:7" ht="267.75">
      <c r="A225" s="24" t="s">
        <v>1001</v>
      </c>
      <c r="B225" s="24" t="s">
        <v>1008</v>
      </c>
      <c r="C225" s="25" t="s">
        <v>43</v>
      </c>
      <c r="D225" s="25" t="s">
        <v>1850</v>
      </c>
      <c r="E225" s="24" t="s">
        <v>131</v>
      </c>
      <c r="F225" s="24" t="s">
        <v>126</v>
      </c>
      <c r="G225" s="24" t="s">
        <v>82</v>
      </c>
    </row>
    <row r="226" spans="1:7" ht="51">
      <c r="A226" s="24" t="s">
        <v>1004</v>
      </c>
      <c r="B226" s="24" t="s">
        <v>1011</v>
      </c>
      <c r="C226" s="25" t="s">
        <v>43</v>
      </c>
      <c r="D226" s="25" t="s">
        <v>1012</v>
      </c>
      <c r="E226" s="24" t="s">
        <v>131</v>
      </c>
      <c r="F226" s="24" t="s">
        <v>126</v>
      </c>
      <c r="G226" s="24" t="s">
        <v>1013</v>
      </c>
    </row>
    <row r="227" spans="1:7" ht="76.5">
      <c r="A227" s="24" t="s">
        <v>1007</v>
      </c>
      <c r="B227" s="24" t="s">
        <v>1015</v>
      </c>
      <c r="C227" s="25" t="s">
        <v>43</v>
      </c>
      <c r="D227" s="25" t="s">
        <v>1016</v>
      </c>
      <c r="E227" s="24" t="s">
        <v>131</v>
      </c>
      <c r="F227" s="24" t="s">
        <v>126</v>
      </c>
      <c r="G227" s="24" t="s">
        <v>1017</v>
      </c>
    </row>
    <row r="228" spans="1:7" ht="76.5">
      <c r="A228" s="24" t="s">
        <v>1010</v>
      </c>
      <c r="B228" s="24" t="s">
        <v>1019</v>
      </c>
      <c r="C228" s="25" t="s">
        <v>43</v>
      </c>
      <c r="D228" s="25" t="s">
        <v>1020</v>
      </c>
      <c r="E228" s="24" t="s">
        <v>131</v>
      </c>
      <c r="F228" s="24" t="s">
        <v>126</v>
      </c>
      <c r="G228" s="24" t="s">
        <v>1021</v>
      </c>
    </row>
    <row r="229" spans="1:7" ht="102">
      <c r="A229" s="24" t="s">
        <v>1014</v>
      </c>
      <c r="B229" s="24" t="s">
        <v>1023</v>
      </c>
      <c r="C229" s="25" t="s">
        <v>43</v>
      </c>
      <c r="D229" s="25" t="s">
        <v>1024</v>
      </c>
      <c r="E229" s="24" t="s">
        <v>131</v>
      </c>
      <c r="F229" s="24" t="s">
        <v>126</v>
      </c>
      <c r="G229" s="24" t="s">
        <v>1013</v>
      </c>
    </row>
    <row r="230" spans="1:7" ht="102">
      <c r="A230" s="24" t="s">
        <v>1018</v>
      </c>
      <c r="B230" s="24" t="s">
        <v>1026</v>
      </c>
      <c r="C230" s="25" t="s">
        <v>43</v>
      </c>
      <c r="D230" s="25" t="s">
        <v>1027</v>
      </c>
      <c r="E230" s="24" t="s">
        <v>125</v>
      </c>
      <c r="F230" s="24" t="s">
        <v>126</v>
      </c>
      <c r="G230" s="24" t="s">
        <v>1013</v>
      </c>
    </row>
    <row r="231" spans="1:7" ht="153">
      <c r="A231" s="24" t="s">
        <v>1022</v>
      </c>
      <c r="B231" s="24" t="s">
        <v>1029</v>
      </c>
      <c r="C231" s="25" t="s">
        <v>1030</v>
      </c>
      <c r="D231" s="25" t="s">
        <v>43</v>
      </c>
      <c r="E231" s="24" t="s">
        <v>125</v>
      </c>
      <c r="F231" s="24" t="s">
        <v>126</v>
      </c>
      <c r="G231" s="24" t="s">
        <v>82</v>
      </c>
    </row>
    <row r="232" spans="1:7" ht="25.5">
      <c r="A232" s="24" t="s">
        <v>1025</v>
      </c>
      <c r="B232" s="24" t="s">
        <v>1032</v>
      </c>
      <c r="C232" s="25" t="s">
        <v>1033</v>
      </c>
      <c r="D232" s="25" t="s">
        <v>43</v>
      </c>
      <c r="E232" s="24" t="s">
        <v>125</v>
      </c>
      <c r="F232" s="24" t="s">
        <v>126</v>
      </c>
      <c r="G232" s="24" t="s">
        <v>504</v>
      </c>
    </row>
    <row r="233" spans="1:7" ht="89.25">
      <c r="A233" s="24" t="s">
        <v>1028</v>
      </c>
      <c r="B233" s="24" t="s">
        <v>1035</v>
      </c>
      <c r="C233" s="25" t="s">
        <v>1036</v>
      </c>
      <c r="D233" s="25" t="s">
        <v>43</v>
      </c>
      <c r="E233" s="24" t="s">
        <v>125</v>
      </c>
      <c r="F233" s="24" t="s">
        <v>126</v>
      </c>
      <c r="G233" s="24" t="s">
        <v>387</v>
      </c>
    </row>
    <row r="234" spans="1:7" ht="25.5">
      <c r="A234" s="24" t="s">
        <v>1031</v>
      </c>
      <c r="B234" s="24" t="s">
        <v>1038</v>
      </c>
      <c r="C234" s="25" t="s">
        <v>1039</v>
      </c>
      <c r="D234" s="25" t="s">
        <v>43</v>
      </c>
      <c r="E234" s="24" t="s">
        <v>125</v>
      </c>
      <c r="F234" s="24" t="s">
        <v>126</v>
      </c>
      <c r="G234" s="24" t="s">
        <v>82</v>
      </c>
    </row>
    <row r="235" spans="1:7" ht="38.25">
      <c r="A235" s="24" t="s">
        <v>1034</v>
      </c>
      <c r="B235" s="24" t="s">
        <v>1041</v>
      </c>
      <c r="C235" s="25" t="s">
        <v>1042</v>
      </c>
      <c r="D235" s="25" t="s">
        <v>43</v>
      </c>
      <c r="E235" s="24" t="s">
        <v>125</v>
      </c>
      <c r="F235" s="24" t="s">
        <v>126</v>
      </c>
      <c r="G235" s="24" t="s">
        <v>504</v>
      </c>
    </row>
    <row r="236" spans="1:7" ht="25.5">
      <c r="A236" s="24" t="s">
        <v>1037</v>
      </c>
      <c r="B236" s="24" t="s">
        <v>1044</v>
      </c>
      <c r="C236" s="25" t="s">
        <v>1045</v>
      </c>
      <c r="D236" s="25" t="s">
        <v>43</v>
      </c>
      <c r="E236" s="24" t="s">
        <v>125</v>
      </c>
      <c r="F236" s="24" t="s">
        <v>126</v>
      </c>
      <c r="G236" s="24" t="s">
        <v>387</v>
      </c>
    </row>
    <row r="237" spans="1:7" ht="89.25">
      <c r="A237" s="24" t="s">
        <v>1040</v>
      </c>
      <c r="B237" s="24" t="s">
        <v>1047</v>
      </c>
      <c r="C237" s="25" t="s">
        <v>1048</v>
      </c>
      <c r="D237" s="25" t="s">
        <v>43</v>
      </c>
      <c r="E237" s="24" t="s">
        <v>125</v>
      </c>
      <c r="F237" s="24" t="s">
        <v>126</v>
      </c>
      <c r="G237" s="24" t="s">
        <v>82</v>
      </c>
    </row>
    <row r="238" spans="1:7" ht="229.5">
      <c r="A238" s="24" t="s">
        <v>1043</v>
      </c>
      <c r="B238" s="24" t="s">
        <v>1050</v>
      </c>
      <c r="C238" s="25" t="s">
        <v>1051</v>
      </c>
      <c r="D238" s="25" t="s">
        <v>43</v>
      </c>
      <c r="E238" s="24" t="s">
        <v>125</v>
      </c>
      <c r="F238" s="24" t="s">
        <v>126</v>
      </c>
      <c r="G238" s="24" t="s">
        <v>1052</v>
      </c>
    </row>
    <row r="239" spans="1:7" ht="25.5">
      <c r="A239" s="24" t="s">
        <v>1046</v>
      </c>
      <c r="B239" s="24" t="s">
        <v>1054</v>
      </c>
      <c r="C239" s="25" t="s">
        <v>1055</v>
      </c>
      <c r="D239" s="25" t="s">
        <v>43</v>
      </c>
      <c r="E239" s="24" t="s">
        <v>125</v>
      </c>
      <c r="F239" s="24" t="s">
        <v>126</v>
      </c>
      <c r="G239" s="24" t="s">
        <v>504</v>
      </c>
    </row>
    <row r="240" spans="1:7" ht="38.25">
      <c r="A240" s="24" t="s">
        <v>1049</v>
      </c>
      <c r="B240" s="24" t="s">
        <v>1057</v>
      </c>
      <c r="C240" s="25" t="s">
        <v>1058</v>
      </c>
      <c r="D240" s="25" t="s">
        <v>43</v>
      </c>
      <c r="E240" s="24" t="s">
        <v>125</v>
      </c>
      <c r="F240" s="24" t="s">
        <v>126</v>
      </c>
      <c r="G240" s="24" t="s">
        <v>82</v>
      </c>
    </row>
    <row r="241" spans="1:7" ht="63.75">
      <c r="A241" s="24" t="s">
        <v>1053</v>
      </c>
      <c r="B241" s="24" t="s">
        <v>1060</v>
      </c>
      <c r="C241" s="25" t="s">
        <v>1061</v>
      </c>
      <c r="D241" s="25" t="s">
        <v>43</v>
      </c>
      <c r="E241" s="24" t="s">
        <v>125</v>
      </c>
      <c r="F241" s="24" t="s">
        <v>126</v>
      </c>
      <c r="G241" s="24" t="s">
        <v>1062</v>
      </c>
    </row>
    <row r="242" spans="1:7" ht="25.5">
      <c r="A242" s="24" t="s">
        <v>1056</v>
      </c>
      <c r="B242" s="24" t="s">
        <v>1064</v>
      </c>
      <c r="C242" s="25" t="s">
        <v>1065</v>
      </c>
      <c r="D242" s="25" t="s">
        <v>43</v>
      </c>
      <c r="E242" s="24" t="s">
        <v>125</v>
      </c>
      <c r="F242" s="24" t="s">
        <v>126</v>
      </c>
      <c r="G242" s="24" t="s">
        <v>504</v>
      </c>
    </row>
    <row r="243" spans="1:7" ht="38.25">
      <c r="A243" s="24" t="s">
        <v>1059</v>
      </c>
      <c r="B243" s="24" t="s">
        <v>1067</v>
      </c>
      <c r="C243" s="25" t="s">
        <v>1068</v>
      </c>
      <c r="D243" s="25" t="s">
        <v>43</v>
      </c>
      <c r="E243" s="24" t="s">
        <v>125</v>
      </c>
      <c r="F243" s="24" t="s">
        <v>126</v>
      </c>
      <c r="G243" s="24" t="s">
        <v>444</v>
      </c>
    </row>
    <row r="244" spans="1:7" ht="51">
      <c r="A244" s="24" t="s">
        <v>1063</v>
      </c>
      <c r="B244" s="24" t="s">
        <v>1070</v>
      </c>
      <c r="C244" s="25" t="s">
        <v>1071</v>
      </c>
      <c r="D244" s="25" t="s">
        <v>43</v>
      </c>
      <c r="E244" s="24" t="s">
        <v>125</v>
      </c>
      <c r="F244" s="24" t="s">
        <v>126</v>
      </c>
      <c r="G244" s="24" t="s">
        <v>444</v>
      </c>
    </row>
    <row r="245" spans="1:7" ht="89.25">
      <c r="A245" s="24" t="s">
        <v>1066</v>
      </c>
      <c r="B245" s="24" t="s">
        <v>1073</v>
      </c>
      <c r="C245" s="25" t="s">
        <v>1074</v>
      </c>
      <c r="D245" s="25" t="s">
        <v>43</v>
      </c>
      <c r="E245" s="24" t="s">
        <v>125</v>
      </c>
      <c r="F245" s="24" t="s">
        <v>126</v>
      </c>
      <c r="G245" s="24" t="s">
        <v>82</v>
      </c>
    </row>
    <row r="246" spans="1:7" ht="51">
      <c r="A246" s="24" t="s">
        <v>1069</v>
      </c>
      <c r="B246" s="24" t="s">
        <v>1076</v>
      </c>
      <c r="C246" s="25" t="s">
        <v>1077</v>
      </c>
      <c r="D246" s="25" t="s">
        <v>43</v>
      </c>
      <c r="E246" s="24" t="s">
        <v>125</v>
      </c>
      <c r="F246" s="24" t="s">
        <v>126</v>
      </c>
      <c r="G246" s="24" t="s">
        <v>387</v>
      </c>
    </row>
    <row r="247" spans="1:7" ht="38.25">
      <c r="A247" s="24" t="s">
        <v>1072</v>
      </c>
      <c r="B247" s="24" t="s">
        <v>1079</v>
      </c>
      <c r="C247" s="25" t="s">
        <v>1080</v>
      </c>
      <c r="D247" s="25" t="s">
        <v>43</v>
      </c>
      <c r="E247" s="24" t="s">
        <v>125</v>
      </c>
      <c r="F247" s="24" t="s">
        <v>126</v>
      </c>
      <c r="G247" s="24" t="s">
        <v>429</v>
      </c>
    </row>
    <row r="248" spans="1:7" ht="25.5">
      <c r="A248" s="24" t="s">
        <v>1075</v>
      </c>
      <c r="B248" s="24" t="s">
        <v>1082</v>
      </c>
      <c r="C248" s="25" t="s">
        <v>1083</v>
      </c>
      <c r="D248" s="25" t="s">
        <v>43</v>
      </c>
      <c r="E248" s="24" t="s">
        <v>125</v>
      </c>
      <c r="F248" s="24" t="s">
        <v>126</v>
      </c>
      <c r="G248" s="24" t="s">
        <v>504</v>
      </c>
    </row>
    <row r="249" spans="1:7" ht="25.5">
      <c r="A249" s="24" t="s">
        <v>1078</v>
      </c>
      <c r="B249" s="24" t="s">
        <v>1085</v>
      </c>
      <c r="C249" s="25" t="s">
        <v>1086</v>
      </c>
      <c r="D249" s="25" t="s">
        <v>43</v>
      </c>
      <c r="E249" s="24" t="s">
        <v>125</v>
      </c>
      <c r="F249" s="24" t="s">
        <v>126</v>
      </c>
      <c r="G249" s="24" t="s">
        <v>919</v>
      </c>
    </row>
    <row r="250" spans="1:7" ht="38.25">
      <c r="A250" s="24" t="s">
        <v>1081</v>
      </c>
      <c r="B250" s="24" t="s">
        <v>1088</v>
      </c>
      <c r="C250" s="25" t="s">
        <v>1089</v>
      </c>
      <c r="D250" s="25" t="s">
        <v>43</v>
      </c>
      <c r="E250" s="24" t="s">
        <v>125</v>
      </c>
      <c r="F250" s="24" t="s">
        <v>126</v>
      </c>
      <c r="G250" s="24" t="s">
        <v>444</v>
      </c>
    </row>
    <row r="251" spans="1:7" ht="25.5">
      <c r="A251" s="24" t="s">
        <v>1084</v>
      </c>
      <c r="B251" s="24" t="s">
        <v>1091</v>
      </c>
      <c r="C251" s="25" t="s">
        <v>1092</v>
      </c>
      <c r="D251" s="25" t="s">
        <v>43</v>
      </c>
      <c r="E251" s="24" t="s">
        <v>125</v>
      </c>
      <c r="F251" s="24" t="s">
        <v>126</v>
      </c>
      <c r="G251" s="24" t="s">
        <v>504</v>
      </c>
    </row>
    <row r="252" spans="1:7" ht="38.25">
      <c r="A252" s="24" t="s">
        <v>1087</v>
      </c>
      <c r="B252" s="24" t="s">
        <v>1094</v>
      </c>
      <c r="C252" s="25" t="s">
        <v>1095</v>
      </c>
      <c r="D252" s="25" t="s">
        <v>43</v>
      </c>
      <c r="E252" s="24" t="s">
        <v>125</v>
      </c>
      <c r="F252" s="24" t="s">
        <v>126</v>
      </c>
      <c r="G252" s="24" t="s">
        <v>504</v>
      </c>
    </row>
    <row r="253" spans="1:7" ht="114.75">
      <c r="A253" s="24" t="s">
        <v>1090</v>
      </c>
      <c r="B253" s="24" t="s">
        <v>1097</v>
      </c>
      <c r="C253" s="25" t="s">
        <v>1098</v>
      </c>
      <c r="D253" s="25" t="s">
        <v>43</v>
      </c>
      <c r="E253" s="24" t="s">
        <v>125</v>
      </c>
      <c r="F253" s="24" t="s">
        <v>126</v>
      </c>
      <c r="G253" s="24" t="s">
        <v>1099</v>
      </c>
    </row>
    <row r="254" spans="1:7" ht="76.5">
      <c r="A254" s="24" t="s">
        <v>1093</v>
      </c>
      <c r="B254" s="24" t="s">
        <v>1101</v>
      </c>
      <c r="C254" s="25" t="s">
        <v>1102</v>
      </c>
      <c r="D254" s="25" t="s">
        <v>43</v>
      </c>
      <c r="E254" s="24" t="s">
        <v>125</v>
      </c>
      <c r="F254" s="24" t="s">
        <v>126</v>
      </c>
      <c r="G254" s="24" t="s">
        <v>444</v>
      </c>
    </row>
    <row r="255" spans="1:7" ht="63.75">
      <c r="A255" s="24" t="s">
        <v>1096</v>
      </c>
      <c r="B255" s="24" t="s">
        <v>1104</v>
      </c>
      <c r="C255" s="25" t="s">
        <v>1105</v>
      </c>
      <c r="D255" s="25" t="s">
        <v>43</v>
      </c>
      <c r="E255" s="24" t="s">
        <v>125</v>
      </c>
      <c r="F255" s="24" t="s">
        <v>126</v>
      </c>
      <c r="G255" s="24" t="s">
        <v>1106</v>
      </c>
    </row>
    <row r="256" spans="1:7" ht="25.5">
      <c r="A256" s="24" t="s">
        <v>1100</v>
      </c>
      <c r="B256" s="24" t="s">
        <v>1108</v>
      </c>
      <c r="C256" s="25" t="s">
        <v>1109</v>
      </c>
      <c r="D256" s="25" t="s">
        <v>43</v>
      </c>
      <c r="E256" s="24" t="s">
        <v>125</v>
      </c>
      <c r="F256" s="24" t="s">
        <v>126</v>
      </c>
      <c r="G256" s="24" t="s">
        <v>387</v>
      </c>
    </row>
    <row r="257" spans="1:7" ht="25.5">
      <c r="A257" s="24" t="s">
        <v>1103</v>
      </c>
      <c r="B257" s="24" t="s">
        <v>1111</v>
      </c>
      <c r="C257" s="25" t="s">
        <v>1112</v>
      </c>
      <c r="D257" s="25" t="s">
        <v>43</v>
      </c>
      <c r="E257" s="24" t="s">
        <v>125</v>
      </c>
      <c r="F257" s="24" t="s">
        <v>126</v>
      </c>
      <c r="G257" s="24" t="s">
        <v>136</v>
      </c>
    </row>
    <row r="258" spans="1:7" ht="204">
      <c r="A258" s="24" t="s">
        <v>1107</v>
      </c>
      <c r="B258" s="24" t="s">
        <v>1114</v>
      </c>
      <c r="C258" s="25" t="s">
        <v>1115</v>
      </c>
      <c r="D258" s="25" t="s">
        <v>43</v>
      </c>
      <c r="E258" s="24" t="s">
        <v>125</v>
      </c>
      <c r="F258" s="24" t="s">
        <v>126</v>
      </c>
      <c r="G258" s="24" t="s">
        <v>1116</v>
      </c>
    </row>
    <row r="259" spans="1:7" ht="25.5">
      <c r="A259" s="24" t="s">
        <v>1110</v>
      </c>
      <c r="B259" s="24" t="s">
        <v>1118</v>
      </c>
      <c r="C259" s="25" t="s">
        <v>1119</v>
      </c>
      <c r="D259" s="25" t="s">
        <v>43</v>
      </c>
      <c r="E259" s="24" t="s">
        <v>125</v>
      </c>
      <c r="F259" s="24" t="s">
        <v>126</v>
      </c>
      <c r="G259" s="24" t="s">
        <v>136</v>
      </c>
    </row>
    <row r="260" spans="1:7" ht="76.5">
      <c r="A260" s="24" t="s">
        <v>1113</v>
      </c>
      <c r="B260" s="24" t="s">
        <v>1121</v>
      </c>
      <c r="C260" s="25" t="s">
        <v>1122</v>
      </c>
      <c r="D260" s="25" t="s">
        <v>43</v>
      </c>
      <c r="E260" s="24" t="s">
        <v>125</v>
      </c>
      <c r="F260" s="24" t="s">
        <v>126</v>
      </c>
      <c r="G260" s="24" t="s">
        <v>387</v>
      </c>
    </row>
    <row r="261" spans="1:7" ht="38.25">
      <c r="A261" s="24" t="s">
        <v>1117</v>
      </c>
      <c r="B261" s="24" t="s">
        <v>1124</v>
      </c>
      <c r="C261" s="25" t="s">
        <v>1125</v>
      </c>
      <c r="D261" s="25" t="s">
        <v>43</v>
      </c>
      <c r="E261" s="24" t="s">
        <v>125</v>
      </c>
      <c r="F261" s="24" t="s">
        <v>126</v>
      </c>
      <c r="G261" s="24" t="s">
        <v>136</v>
      </c>
    </row>
    <row r="262" spans="1:7" ht="25.5">
      <c r="A262" s="24" t="s">
        <v>1120</v>
      </c>
      <c r="B262" s="24" t="s">
        <v>1127</v>
      </c>
      <c r="C262" s="25" t="s">
        <v>1128</v>
      </c>
      <c r="D262" s="25" t="s">
        <v>43</v>
      </c>
      <c r="E262" s="24" t="s">
        <v>125</v>
      </c>
      <c r="F262" s="24" t="s">
        <v>126</v>
      </c>
      <c r="G262" s="24" t="s">
        <v>136</v>
      </c>
    </row>
    <row r="263" spans="1:7" ht="25.5">
      <c r="A263" s="24" t="s">
        <v>1123</v>
      </c>
      <c r="B263" s="24" t="s">
        <v>1130</v>
      </c>
      <c r="C263" s="25" t="s">
        <v>1131</v>
      </c>
      <c r="D263" s="25" t="s">
        <v>43</v>
      </c>
      <c r="E263" s="24" t="s">
        <v>125</v>
      </c>
      <c r="F263" s="24" t="s">
        <v>126</v>
      </c>
      <c r="G263" s="24" t="s">
        <v>136</v>
      </c>
    </row>
    <row r="264" spans="1:7" ht="63.75">
      <c r="A264" s="24" t="s">
        <v>1126</v>
      </c>
      <c r="B264" s="24" t="s">
        <v>1133</v>
      </c>
      <c r="C264" s="25" t="s">
        <v>1134</v>
      </c>
      <c r="D264" s="25" t="s">
        <v>43</v>
      </c>
      <c r="E264" s="24" t="s">
        <v>125</v>
      </c>
      <c r="F264" s="24" t="s">
        <v>126</v>
      </c>
      <c r="G264" s="24" t="s">
        <v>387</v>
      </c>
    </row>
    <row r="265" spans="1:7" ht="25.5">
      <c r="A265" s="24" t="s">
        <v>1129</v>
      </c>
      <c r="B265" s="24" t="s">
        <v>1136</v>
      </c>
      <c r="C265" s="25" t="s">
        <v>1137</v>
      </c>
      <c r="D265" s="25" t="s">
        <v>43</v>
      </c>
      <c r="E265" s="24" t="s">
        <v>125</v>
      </c>
      <c r="F265" s="24" t="s">
        <v>126</v>
      </c>
      <c r="G265" s="24" t="s">
        <v>504</v>
      </c>
    </row>
    <row r="266" spans="1:7" ht="25.5">
      <c r="A266" s="24" t="s">
        <v>1132</v>
      </c>
      <c r="B266" s="24" t="s">
        <v>1139</v>
      </c>
      <c r="C266" s="25" t="s">
        <v>1140</v>
      </c>
      <c r="D266" s="25" t="s">
        <v>43</v>
      </c>
      <c r="E266" s="24" t="s">
        <v>125</v>
      </c>
      <c r="F266" s="24" t="s">
        <v>126</v>
      </c>
      <c r="G266" s="24" t="s">
        <v>136</v>
      </c>
    </row>
    <row r="267" spans="1:7" ht="38.25">
      <c r="A267" s="24" t="s">
        <v>1135</v>
      </c>
      <c r="B267" s="24" t="s">
        <v>1142</v>
      </c>
      <c r="C267" s="25" t="s">
        <v>1143</v>
      </c>
      <c r="D267" s="25" t="s">
        <v>43</v>
      </c>
      <c r="E267" s="24" t="s">
        <v>125</v>
      </c>
      <c r="F267" s="24" t="s">
        <v>126</v>
      </c>
      <c r="G267" s="24" t="s">
        <v>504</v>
      </c>
    </row>
    <row r="268" spans="1:7" ht="25.5">
      <c r="A268" s="24" t="s">
        <v>1138</v>
      </c>
      <c r="B268" s="24" t="s">
        <v>1145</v>
      </c>
      <c r="C268" s="25" t="s">
        <v>1146</v>
      </c>
      <c r="D268" s="25" t="s">
        <v>43</v>
      </c>
      <c r="E268" s="24" t="s">
        <v>125</v>
      </c>
      <c r="F268" s="24" t="s">
        <v>126</v>
      </c>
      <c r="G268" s="24" t="s">
        <v>504</v>
      </c>
    </row>
    <row r="269" spans="1:7" ht="51">
      <c r="A269" s="24" t="s">
        <v>1141</v>
      </c>
      <c r="B269" s="24" t="s">
        <v>1148</v>
      </c>
      <c r="C269" s="25" t="s">
        <v>1149</v>
      </c>
      <c r="D269" s="25" t="s">
        <v>43</v>
      </c>
      <c r="E269" s="24" t="s">
        <v>125</v>
      </c>
      <c r="F269" s="24" t="s">
        <v>126</v>
      </c>
      <c r="G269" s="24" t="s">
        <v>136</v>
      </c>
    </row>
    <row r="270" spans="1:7" ht="76.5">
      <c r="A270" s="24" t="s">
        <v>1144</v>
      </c>
      <c r="B270" s="24" t="s">
        <v>1151</v>
      </c>
      <c r="C270" s="25" t="s">
        <v>1851</v>
      </c>
      <c r="D270" s="25" t="s">
        <v>43</v>
      </c>
      <c r="E270" s="24" t="s">
        <v>125</v>
      </c>
      <c r="F270" s="24" t="s">
        <v>126</v>
      </c>
      <c r="G270" s="24" t="s">
        <v>504</v>
      </c>
    </row>
    <row r="271" spans="1:7" ht="102">
      <c r="A271" s="24" t="s">
        <v>1147</v>
      </c>
      <c r="B271" s="24" t="s">
        <v>1154</v>
      </c>
      <c r="C271" s="25" t="s">
        <v>1155</v>
      </c>
      <c r="D271" s="25" t="s">
        <v>43</v>
      </c>
      <c r="E271" s="24" t="s">
        <v>125</v>
      </c>
      <c r="F271" s="24" t="s">
        <v>126</v>
      </c>
      <c r="G271" s="24" t="s">
        <v>387</v>
      </c>
    </row>
    <row r="272" spans="1:7" ht="38.25">
      <c r="A272" s="24" t="s">
        <v>1150</v>
      </c>
      <c r="B272" s="24" t="s">
        <v>1157</v>
      </c>
      <c r="C272" s="25" t="s">
        <v>1158</v>
      </c>
      <c r="D272" s="25" t="s">
        <v>43</v>
      </c>
      <c r="E272" s="24" t="s">
        <v>125</v>
      </c>
      <c r="F272" s="24" t="s">
        <v>126</v>
      </c>
      <c r="G272" s="24" t="s">
        <v>387</v>
      </c>
    </row>
    <row r="273" spans="1:7" ht="153">
      <c r="A273" s="24" t="s">
        <v>1153</v>
      </c>
      <c r="B273" s="24" t="s">
        <v>1160</v>
      </c>
      <c r="C273" s="25" t="s">
        <v>1161</v>
      </c>
      <c r="D273" s="25" t="s">
        <v>43</v>
      </c>
      <c r="E273" s="24" t="s">
        <v>125</v>
      </c>
      <c r="F273" s="24" t="s">
        <v>126</v>
      </c>
      <c r="G273" s="24" t="s">
        <v>1162</v>
      </c>
    </row>
    <row r="274" spans="1:7" ht="76.5">
      <c r="A274" s="24" t="s">
        <v>1156</v>
      </c>
      <c r="B274" s="24" t="s">
        <v>1164</v>
      </c>
      <c r="C274" s="25" t="s">
        <v>1165</v>
      </c>
      <c r="D274" s="25" t="s">
        <v>43</v>
      </c>
      <c r="E274" s="24" t="s">
        <v>125</v>
      </c>
      <c r="F274" s="24" t="s">
        <v>126</v>
      </c>
      <c r="G274" s="24" t="s">
        <v>1166</v>
      </c>
    </row>
    <row r="275" spans="1:7" ht="76.5">
      <c r="A275" s="24" t="s">
        <v>1159</v>
      </c>
      <c r="B275" s="24" t="s">
        <v>1168</v>
      </c>
      <c r="C275" s="25" t="s">
        <v>1169</v>
      </c>
      <c r="D275" s="25" t="s">
        <v>43</v>
      </c>
      <c r="E275" s="24" t="s">
        <v>125</v>
      </c>
      <c r="F275" s="24" t="s">
        <v>126</v>
      </c>
      <c r="G275" s="24" t="s">
        <v>1099</v>
      </c>
    </row>
    <row r="276" spans="1:7" ht="153">
      <c r="A276" s="24" t="s">
        <v>1163</v>
      </c>
      <c r="B276" s="24" t="s">
        <v>1171</v>
      </c>
      <c r="C276" s="25" t="s">
        <v>1172</v>
      </c>
      <c r="D276" s="25" t="s">
        <v>43</v>
      </c>
      <c r="E276" s="24" t="s">
        <v>125</v>
      </c>
      <c r="F276" s="24" t="s">
        <v>126</v>
      </c>
      <c r="G276" s="24" t="s">
        <v>1099</v>
      </c>
    </row>
    <row r="277" spans="1:7" ht="89.25">
      <c r="A277" s="24" t="s">
        <v>1167</v>
      </c>
      <c r="B277" s="24" t="s">
        <v>1174</v>
      </c>
      <c r="C277" s="25" t="s">
        <v>1175</v>
      </c>
      <c r="D277" s="25" t="s">
        <v>43</v>
      </c>
      <c r="E277" s="24" t="s">
        <v>125</v>
      </c>
      <c r="F277" s="24" t="s">
        <v>126</v>
      </c>
      <c r="G277" s="24" t="s">
        <v>1847</v>
      </c>
    </row>
    <row r="278" spans="1:7" ht="25.5">
      <c r="A278" s="24" t="s">
        <v>1170</v>
      </c>
      <c r="B278" s="24" t="s">
        <v>1177</v>
      </c>
      <c r="C278" s="25" t="s">
        <v>1178</v>
      </c>
      <c r="D278" s="25" t="s">
        <v>43</v>
      </c>
      <c r="E278" s="24" t="s">
        <v>125</v>
      </c>
      <c r="F278" s="24" t="s">
        <v>126</v>
      </c>
      <c r="G278" s="24" t="s">
        <v>1179</v>
      </c>
    </row>
    <row r="279" spans="1:7" ht="25.5">
      <c r="A279" s="24" t="s">
        <v>1173</v>
      </c>
      <c r="B279" s="24" t="s">
        <v>1181</v>
      </c>
      <c r="C279" s="25" t="s">
        <v>1182</v>
      </c>
      <c r="D279" s="25" t="s">
        <v>43</v>
      </c>
      <c r="E279" s="24" t="s">
        <v>125</v>
      </c>
      <c r="F279" s="24" t="s">
        <v>126</v>
      </c>
      <c r="G279" s="24" t="s">
        <v>387</v>
      </c>
    </row>
    <row r="280" spans="1:7" ht="25.5">
      <c r="A280" s="24" t="s">
        <v>1176</v>
      </c>
      <c r="B280" s="24" t="s">
        <v>1184</v>
      </c>
      <c r="C280" s="25" t="s">
        <v>1185</v>
      </c>
      <c r="D280" s="25" t="s">
        <v>43</v>
      </c>
      <c r="E280" s="24" t="s">
        <v>125</v>
      </c>
      <c r="F280" s="24" t="s">
        <v>126</v>
      </c>
      <c r="G280" s="24" t="s">
        <v>387</v>
      </c>
    </row>
    <row r="281" spans="1:7" ht="38.25">
      <c r="A281" s="24" t="s">
        <v>1180</v>
      </c>
      <c r="B281" s="24" t="s">
        <v>1187</v>
      </c>
      <c r="C281" s="25" t="s">
        <v>1188</v>
      </c>
      <c r="D281" s="25" t="s">
        <v>43</v>
      </c>
      <c r="E281" s="24" t="s">
        <v>125</v>
      </c>
      <c r="F281" s="24" t="s">
        <v>126</v>
      </c>
      <c r="G281" s="24" t="s">
        <v>1189</v>
      </c>
    </row>
    <row r="282" spans="1:7" ht="51">
      <c r="A282" s="24" t="s">
        <v>1183</v>
      </c>
      <c r="B282" s="24" t="s">
        <v>1191</v>
      </c>
      <c r="C282" s="25" t="s">
        <v>1192</v>
      </c>
      <c r="D282" s="25" t="s">
        <v>43</v>
      </c>
      <c r="E282" s="24" t="s">
        <v>125</v>
      </c>
      <c r="F282" s="24" t="s">
        <v>126</v>
      </c>
      <c r="G282" s="24" t="s">
        <v>82</v>
      </c>
    </row>
    <row r="283" spans="1:7" ht="63.75">
      <c r="A283" s="24" t="s">
        <v>1186</v>
      </c>
      <c r="B283" s="24" t="s">
        <v>1194</v>
      </c>
      <c r="C283" s="25" t="s">
        <v>1195</v>
      </c>
      <c r="D283" s="25" t="s">
        <v>43</v>
      </c>
      <c r="E283" s="24" t="s">
        <v>125</v>
      </c>
      <c r="F283" s="24" t="s">
        <v>126</v>
      </c>
      <c r="G283" s="24" t="s">
        <v>136</v>
      </c>
    </row>
    <row r="284" spans="1:7" ht="25.5">
      <c r="A284" s="24" t="s">
        <v>1190</v>
      </c>
      <c r="B284" s="24" t="s">
        <v>1197</v>
      </c>
      <c r="C284" s="25" t="s">
        <v>1198</v>
      </c>
      <c r="D284" s="25" t="s">
        <v>43</v>
      </c>
      <c r="E284" s="24" t="s">
        <v>125</v>
      </c>
      <c r="F284" s="24" t="s">
        <v>126</v>
      </c>
      <c r="G284" s="24" t="s">
        <v>136</v>
      </c>
    </row>
    <row r="285" spans="1:7" ht="102">
      <c r="A285" s="24" t="s">
        <v>1193</v>
      </c>
      <c r="B285" s="24" t="s">
        <v>1200</v>
      </c>
      <c r="C285" s="25" t="s">
        <v>1201</v>
      </c>
      <c r="D285" s="25" t="s">
        <v>43</v>
      </c>
      <c r="E285" s="24" t="s">
        <v>125</v>
      </c>
      <c r="F285" s="24" t="s">
        <v>126</v>
      </c>
      <c r="G285" s="24" t="s">
        <v>82</v>
      </c>
    </row>
    <row r="286" spans="1:7" ht="25.5">
      <c r="A286" s="24" t="s">
        <v>1196</v>
      </c>
      <c r="B286" s="24" t="s">
        <v>1203</v>
      </c>
      <c r="C286" s="25" t="s">
        <v>1204</v>
      </c>
      <c r="D286" s="25" t="s">
        <v>43</v>
      </c>
      <c r="E286" s="24" t="s">
        <v>125</v>
      </c>
      <c r="F286" s="24" t="s">
        <v>126</v>
      </c>
      <c r="G286" s="24" t="s">
        <v>504</v>
      </c>
    </row>
    <row r="287" spans="1:7" ht="63.75">
      <c r="A287" s="24" t="s">
        <v>1199</v>
      </c>
      <c r="B287" s="24" t="s">
        <v>1206</v>
      </c>
      <c r="C287" s="25" t="s">
        <v>1207</v>
      </c>
      <c r="D287" s="25" t="s">
        <v>43</v>
      </c>
      <c r="E287" s="24" t="s">
        <v>125</v>
      </c>
      <c r="F287" s="24" t="s">
        <v>126</v>
      </c>
      <c r="G287" s="24" t="s">
        <v>387</v>
      </c>
    </row>
    <row r="288" spans="1:7" ht="38.25">
      <c r="A288" s="24" t="s">
        <v>1202</v>
      </c>
      <c r="B288" s="24" t="s">
        <v>1209</v>
      </c>
      <c r="C288" s="25" t="s">
        <v>1210</v>
      </c>
      <c r="D288" s="25" t="s">
        <v>43</v>
      </c>
      <c r="E288" s="24" t="s">
        <v>125</v>
      </c>
      <c r="F288" s="24" t="s">
        <v>126</v>
      </c>
      <c r="G288" s="24" t="s">
        <v>387</v>
      </c>
    </row>
    <row r="289" spans="1:7" ht="25.5">
      <c r="A289" s="24" t="s">
        <v>1205</v>
      </c>
      <c r="B289" s="24" t="s">
        <v>1212</v>
      </c>
      <c r="C289" s="25" t="s">
        <v>1213</v>
      </c>
      <c r="D289" s="25" t="s">
        <v>43</v>
      </c>
      <c r="E289" s="24" t="s">
        <v>125</v>
      </c>
      <c r="F289" s="24" t="s">
        <v>126</v>
      </c>
      <c r="G289" s="24" t="s">
        <v>329</v>
      </c>
    </row>
    <row r="290" spans="1:7" ht="38.25">
      <c r="A290" s="24" t="s">
        <v>1208</v>
      </c>
      <c r="B290" s="24" t="s">
        <v>1218</v>
      </c>
      <c r="C290" s="25" t="s">
        <v>1219</v>
      </c>
      <c r="D290" s="25" t="s">
        <v>43</v>
      </c>
      <c r="E290" s="24" t="s">
        <v>125</v>
      </c>
      <c r="F290" s="24" t="s">
        <v>126</v>
      </c>
      <c r="G290" s="24" t="s">
        <v>136</v>
      </c>
    </row>
    <row r="291" spans="1:7" ht="38.25">
      <c r="A291" s="24" t="s">
        <v>1211</v>
      </c>
      <c r="B291" s="24" t="s">
        <v>1221</v>
      </c>
      <c r="C291" s="25" t="s">
        <v>1222</v>
      </c>
      <c r="D291" s="25" t="s">
        <v>43</v>
      </c>
      <c r="E291" s="24" t="s">
        <v>125</v>
      </c>
      <c r="F291" s="24" t="s">
        <v>126</v>
      </c>
      <c r="G291" s="24" t="s">
        <v>884</v>
      </c>
    </row>
    <row r="292" spans="1:7" ht="25.5">
      <c r="A292" s="24" t="s">
        <v>1214</v>
      </c>
      <c r="B292" s="24" t="s">
        <v>1224</v>
      </c>
      <c r="C292" s="25" t="s">
        <v>1225</v>
      </c>
      <c r="D292" s="25" t="s">
        <v>43</v>
      </c>
      <c r="E292" s="24" t="s">
        <v>125</v>
      </c>
      <c r="F292" s="24" t="s">
        <v>126</v>
      </c>
      <c r="G292" s="24" t="s">
        <v>136</v>
      </c>
    </row>
    <row r="293" spans="1:7" ht="204">
      <c r="A293" s="24" t="s">
        <v>1217</v>
      </c>
      <c r="B293" s="24" t="s">
        <v>1227</v>
      </c>
      <c r="C293" s="25" t="s">
        <v>1228</v>
      </c>
      <c r="D293" s="25" t="s">
        <v>43</v>
      </c>
      <c r="E293" s="24" t="s">
        <v>125</v>
      </c>
      <c r="F293" s="24" t="s">
        <v>126</v>
      </c>
      <c r="G293" s="24" t="s">
        <v>1229</v>
      </c>
    </row>
    <row r="294" spans="1:7" ht="204">
      <c r="A294" s="24" t="s">
        <v>1220</v>
      </c>
      <c r="B294" s="24" t="s">
        <v>1231</v>
      </c>
      <c r="C294" s="25" t="s">
        <v>1232</v>
      </c>
      <c r="D294" s="25" t="s">
        <v>43</v>
      </c>
      <c r="E294" s="24" t="s">
        <v>125</v>
      </c>
      <c r="F294" s="24" t="s">
        <v>126</v>
      </c>
      <c r="G294" s="24" t="s">
        <v>884</v>
      </c>
    </row>
    <row r="295" spans="1:7" ht="89.25">
      <c r="A295" s="24" t="s">
        <v>1223</v>
      </c>
      <c r="B295" s="24" t="s">
        <v>1234</v>
      </c>
      <c r="C295" s="25" t="s">
        <v>1235</v>
      </c>
      <c r="D295" s="25" t="s">
        <v>43</v>
      </c>
      <c r="E295" s="24" t="s">
        <v>125</v>
      </c>
      <c r="F295" s="24" t="s">
        <v>126</v>
      </c>
      <c r="G295" s="24" t="s">
        <v>1106</v>
      </c>
    </row>
    <row r="296" spans="1:7" ht="140.25">
      <c r="A296" s="24" t="s">
        <v>1226</v>
      </c>
      <c r="B296" s="24" t="s">
        <v>1237</v>
      </c>
      <c r="C296" s="25" t="s">
        <v>1238</v>
      </c>
      <c r="D296" s="25" t="s">
        <v>43</v>
      </c>
      <c r="E296" s="24" t="s">
        <v>125</v>
      </c>
      <c r="F296" s="24" t="s">
        <v>126</v>
      </c>
      <c r="G296" s="24" t="s">
        <v>136</v>
      </c>
    </row>
    <row r="297" spans="1:7" ht="204">
      <c r="A297" s="24" t="s">
        <v>1230</v>
      </c>
      <c r="B297" s="24" t="s">
        <v>1240</v>
      </c>
      <c r="C297" s="25" t="s">
        <v>1241</v>
      </c>
      <c r="D297" s="25" t="s">
        <v>1242</v>
      </c>
      <c r="E297" s="24" t="s">
        <v>125</v>
      </c>
      <c r="F297" s="24" t="s">
        <v>126</v>
      </c>
      <c r="G297" s="24" t="s">
        <v>1243</v>
      </c>
    </row>
    <row r="298" spans="1:7" ht="114.75">
      <c r="A298" s="24" t="s">
        <v>1233</v>
      </c>
      <c r="B298" s="24" t="s">
        <v>1245</v>
      </c>
      <c r="C298" s="25" t="s">
        <v>1246</v>
      </c>
      <c r="D298" s="25" t="s">
        <v>43</v>
      </c>
      <c r="E298" s="24" t="s">
        <v>125</v>
      </c>
      <c r="F298" s="24" t="s">
        <v>126</v>
      </c>
      <c r="G298" s="24" t="s">
        <v>504</v>
      </c>
    </row>
    <row r="299" spans="1:7" ht="76.5">
      <c r="A299" s="24" t="s">
        <v>1236</v>
      </c>
      <c r="B299" s="24" t="s">
        <v>1248</v>
      </c>
      <c r="C299" s="25" t="s">
        <v>1249</v>
      </c>
      <c r="D299" s="25" t="s">
        <v>43</v>
      </c>
      <c r="E299" s="24" t="s">
        <v>125</v>
      </c>
      <c r="F299" s="24" t="s">
        <v>126</v>
      </c>
      <c r="G299" s="24" t="s">
        <v>504</v>
      </c>
    </row>
    <row r="300" spans="1:7" ht="25.5">
      <c r="A300" s="24" t="s">
        <v>1239</v>
      </c>
      <c r="B300" s="24" t="s">
        <v>1251</v>
      </c>
      <c r="C300" s="25" t="s">
        <v>1252</v>
      </c>
      <c r="D300" s="25" t="s">
        <v>43</v>
      </c>
      <c r="E300" s="24" t="s">
        <v>125</v>
      </c>
      <c r="F300" s="24" t="s">
        <v>126</v>
      </c>
      <c r="G300" s="24" t="s">
        <v>387</v>
      </c>
    </row>
    <row r="301" spans="1:7" ht="25.5">
      <c r="A301" s="24" t="s">
        <v>1244</v>
      </c>
      <c r="B301" s="24" t="s">
        <v>1254</v>
      </c>
      <c r="C301" s="25" t="s">
        <v>1255</v>
      </c>
      <c r="D301" s="25" t="s">
        <v>43</v>
      </c>
      <c r="E301" s="24" t="s">
        <v>125</v>
      </c>
      <c r="F301" s="24" t="s">
        <v>126</v>
      </c>
      <c r="G301" s="24" t="s">
        <v>136</v>
      </c>
    </row>
    <row r="302" spans="1:7" ht="38.25">
      <c r="A302" s="24" t="s">
        <v>1247</v>
      </c>
      <c r="B302" s="24" t="s">
        <v>1257</v>
      </c>
      <c r="C302" s="25" t="s">
        <v>1258</v>
      </c>
      <c r="D302" s="25" t="s">
        <v>43</v>
      </c>
      <c r="E302" s="24" t="s">
        <v>125</v>
      </c>
      <c r="F302" s="24" t="s">
        <v>126</v>
      </c>
      <c r="G302" s="24" t="s">
        <v>387</v>
      </c>
    </row>
    <row r="303" spans="1:7" ht="38.25">
      <c r="A303" s="24" t="s">
        <v>1250</v>
      </c>
      <c r="B303" s="24" t="s">
        <v>1260</v>
      </c>
      <c r="C303" s="25" t="s">
        <v>1261</v>
      </c>
      <c r="D303" s="25" t="s">
        <v>43</v>
      </c>
      <c r="E303" s="24" t="s">
        <v>125</v>
      </c>
      <c r="F303" s="24" t="s">
        <v>126</v>
      </c>
      <c r="G303" s="24" t="s">
        <v>504</v>
      </c>
    </row>
    <row r="304" spans="1:7" ht="25.5">
      <c r="A304" s="24" t="s">
        <v>1253</v>
      </c>
      <c r="B304" s="24" t="s">
        <v>1263</v>
      </c>
      <c r="C304" s="25" t="s">
        <v>1264</v>
      </c>
      <c r="D304" s="25" t="s">
        <v>43</v>
      </c>
      <c r="E304" s="24" t="s">
        <v>125</v>
      </c>
      <c r="F304" s="24" t="s">
        <v>126</v>
      </c>
      <c r="G304" s="24" t="s">
        <v>1265</v>
      </c>
    </row>
    <row r="305" spans="1:7" ht="76.5">
      <c r="A305" s="24" t="s">
        <v>1256</v>
      </c>
      <c r="B305" s="24" t="s">
        <v>1267</v>
      </c>
      <c r="C305" s="25" t="s">
        <v>1268</v>
      </c>
      <c r="D305" s="25" t="s">
        <v>43</v>
      </c>
      <c r="E305" s="24" t="s">
        <v>125</v>
      </c>
      <c r="F305" s="24" t="s">
        <v>126</v>
      </c>
      <c r="G305" s="24" t="s">
        <v>444</v>
      </c>
    </row>
    <row r="306" spans="1:7" ht="25.5">
      <c r="A306" s="24" t="s">
        <v>1259</v>
      </c>
      <c r="B306" s="24" t="s">
        <v>1270</v>
      </c>
      <c r="C306" s="25" t="s">
        <v>1271</v>
      </c>
      <c r="D306" s="25" t="s">
        <v>43</v>
      </c>
      <c r="E306" s="24" t="s">
        <v>125</v>
      </c>
      <c r="F306" s="24" t="s">
        <v>126</v>
      </c>
      <c r="G306" s="24" t="s">
        <v>387</v>
      </c>
    </row>
    <row r="307" spans="1:7" ht="25.5">
      <c r="A307" s="24" t="s">
        <v>1262</v>
      </c>
      <c r="B307" s="24" t="s">
        <v>1273</v>
      </c>
      <c r="C307" s="25" t="s">
        <v>1274</v>
      </c>
      <c r="D307" s="25" t="s">
        <v>43</v>
      </c>
      <c r="E307" s="24" t="s">
        <v>125</v>
      </c>
      <c r="F307" s="24" t="s">
        <v>126</v>
      </c>
      <c r="G307" s="24" t="s">
        <v>387</v>
      </c>
    </row>
    <row r="308" spans="1:7" ht="25.5">
      <c r="A308" s="24" t="s">
        <v>1266</v>
      </c>
      <c r="B308" s="24" t="s">
        <v>1276</v>
      </c>
      <c r="C308" s="25" t="s">
        <v>1277</v>
      </c>
      <c r="D308" s="25" t="s">
        <v>43</v>
      </c>
      <c r="E308" s="24" t="s">
        <v>125</v>
      </c>
      <c r="F308" s="24" t="s">
        <v>126</v>
      </c>
      <c r="G308" s="24" t="s">
        <v>387</v>
      </c>
    </row>
    <row r="309" spans="1:7" ht="25.5">
      <c r="A309" s="24" t="s">
        <v>1269</v>
      </c>
      <c r="B309" s="24" t="s">
        <v>1279</v>
      </c>
      <c r="C309" s="25" t="s">
        <v>1280</v>
      </c>
      <c r="D309" s="25" t="s">
        <v>43</v>
      </c>
      <c r="E309" s="24" t="s">
        <v>125</v>
      </c>
      <c r="F309" s="24" t="s">
        <v>126</v>
      </c>
      <c r="G309" s="24" t="s">
        <v>387</v>
      </c>
    </row>
    <row r="310" spans="1:7" ht="25.5">
      <c r="A310" s="24" t="s">
        <v>1272</v>
      </c>
      <c r="B310" s="24" t="s">
        <v>1282</v>
      </c>
      <c r="C310" s="25" t="s">
        <v>1283</v>
      </c>
      <c r="D310" s="25" t="s">
        <v>43</v>
      </c>
      <c r="E310" s="24" t="s">
        <v>125</v>
      </c>
      <c r="F310" s="24" t="s">
        <v>126</v>
      </c>
      <c r="G310" s="24" t="s">
        <v>136</v>
      </c>
    </row>
    <row r="311" spans="1:7" ht="51">
      <c r="A311" s="24" t="s">
        <v>1275</v>
      </c>
      <c r="B311" s="24" t="s">
        <v>1285</v>
      </c>
      <c r="C311" s="25" t="s">
        <v>1286</v>
      </c>
      <c r="D311" s="25" t="s">
        <v>43</v>
      </c>
      <c r="E311" s="24" t="s">
        <v>125</v>
      </c>
      <c r="F311" s="24" t="s">
        <v>126</v>
      </c>
      <c r="G311" s="24" t="s">
        <v>504</v>
      </c>
    </row>
    <row r="312" spans="1:7" ht="51">
      <c r="A312" s="24" t="s">
        <v>1278</v>
      </c>
      <c r="B312" s="24" t="s">
        <v>1288</v>
      </c>
      <c r="C312" s="25" t="s">
        <v>1289</v>
      </c>
      <c r="D312" s="25" t="s">
        <v>1242</v>
      </c>
      <c r="E312" s="24" t="s">
        <v>125</v>
      </c>
      <c r="F312" s="24" t="s">
        <v>126</v>
      </c>
      <c r="G312" s="24" t="s">
        <v>657</v>
      </c>
    </row>
    <row r="313" spans="1:7" ht="63.75">
      <c r="A313" s="24" t="s">
        <v>1281</v>
      </c>
      <c r="B313" s="24" t="s">
        <v>1291</v>
      </c>
      <c r="C313" s="25" t="s">
        <v>1292</v>
      </c>
      <c r="D313" s="25" t="s">
        <v>43</v>
      </c>
      <c r="E313" s="24" t="s">
        <v>125</v>
      </c>
      <c r="F313" s="24" t="s">
        <v>126</v>
      </c>
      <c r="G313" s="24" t="s">
        <v>1293</v>
      </c>
    </row>
    <row r="314" spans="1:7" ht="76.5">
      <c r="A314" s="24" t="s">
        <v>1284</v>
      </c>
      <c r="B314" s="24" t="s">
        <v>1295</v>
      </c>
      <c r="C314" s="25" t="s">
        <v>1296</v>
      </c>
      <c r="D314" s="25" t="s">
        <v>43</v>
      </c>
      <c r="E314" s="24" t="s">
        <v>125</v>
      </c>
      <c r="F314" s="24" t="s">
        <v>126</v>
      </c>
      <c r="G314" s="24" t="s">
        <v>1297</v>
      </c>
    </row>
    <row r="315" spans="1:7" ht="25.5">
      <c r="A315" s="24" t="s">
        <v>1287</v>
      </c>
      <c r="B315" s="24" t="s">
        <v>1299</v>
      </c>
      <c r="C315" s="25" t="s">
        <v>1300</v>
      </c>
      <c r="D315" s="25" t="s">
        <v>43</v>
      </c>
      <c r="E315" s="24" t="s">
        <v>125</v>
      </c>
      <c r="F315" s="24" t="s">
        <v>126</v>
      </c>
      <c r="G315" s="24" t="s">
        <v>387</v>
      </c>
    </row>
    <row r="316" spans="1:7" ht="25.5">
      <c r="A316" s="24" t="s">
        <v>1290</v>
      </c>
      <c r="B316" s="24" t="s">
        <v>1302</v>
      </c>
      <c r="C316" s="25" t="s">
        <v>1303</v>
      </c>
      <c r="D316" s="25" t="s">
        <v>1242</v>
      </c>
      <c r="E316" s="24" t="s">
        <v>125</v>
      </c>
      <c r="F316" s="24" t="s">
        <v>126</v>
      </c>
      <c r="G316" s="24" t="s">
        <v>387</v>
      </c>
    </row>
    <row r="317" spans="1:7" ht="51">
      <c r="A317" s="24" t="s">
        <v>1294</v>
      </c>
      <c r="B317" s="24" t="s">
        <v>1305</v>
      </c>
      <c r="C317" s="25" t="s">
        <v>1306</v>
      </c>
      <c r="D317" s="25" t="s">
        <v>43</v>
      </c>
      <c r="E317" s="24" t="s">
        <v>125</v>
      </c>
      <c r="F317" s="24" t="s">
        <v>126</v>
      </c>
      <c r="G317" s="24" t="s">
        <v>136</v>
      </c>
    </row>
    <row r="318" spans="1:7" ht="76.5">
      <c r="A318" s="24" t="s">
        <v>1298</v>
      </c>
      <c r="B318" s="24" t="s">
        <v>1308</v>
      </c>
      <c r="C318" s="25" t="s">
        <v>1309</v>
      </c>
      <c r="D318" s="25" t="s">
        <v>43</v>
      </c>
      <c r="E318" s="24" t="s">
        <v>125</v>
      </c>
      <c r="F318" s="24" t="s">
        <v>126</v>
      </c>
      <c r="G318" s="24" t="e">
        <v>#N/A</v>
      </c>
    </row>
    <row r="319" spans="1:7" ht="25.5">
      <c r="A319" s="24" t="s">
        <v>1301</v>
      </c>
      <c r="B319" s="24" t="s">
        <v>1311</v>
      </c>
      <c r="C319" s="25" t="s">
        <v>1312</v>
      </c>
      <c r="D319" s="25" t="s">
        <v>43</v>
      </c>
      <c r="E319" s="24" t="s">
        <v>125</v>
      </c>
      <c r="F319" s="24" t="s">
        <v>126</v>
      </c>
      <c r="G319" s="24" t="s">
        <v>136</v>
      </c>
    </row>
    <row r="320" spans="1:7" ht="63.75">
      <c r="A320" s="24" t="s">
        <v>1304</v>
      </c>
      <c r="B320" s="24" t="s">
        <v>1314</v>
      </c>
      <c r="C320" s="25" t="s">
        <v>1315</v>
      </c>
      <c r="D320" s="25" t="s">
        <v>43</v>
      </c>
      <c r="E320" s="24" t="s">
        <v>125</v>
      </c>
      <c r="F320" s="24" t="s">
        <v>126</v>
      </c>
      <c r="G320" s="24" t="s">
        <v>1316</v>
      </c>
    </row>
    <row r="321" spans="1:7" ht="38.25">
      <c r="A321" s="24" t="s">
        <v>1307</v>
      </c>
      <c r="B321" s="24" t="s">
        <v>1318</v>
      </c>
      <c r="C321" s="25" t="s">
        <v>1319</v>
      </c>
      <c r="D321" s="25" t="s">
        <v>43</v>
      </c>
      <c r="E321" s="24" t="s">
        <v>131</v>
      </c>
      <c r="F321" s="24" t="s">
        <v>126</v>
      </c>
      <c r="G321" s="24" t="s">
        <v>387</v>
      </c>
    </row>
    <row r="322" spans="1:7" ht="51">
      <c r="A322" s="24" t="s">
        <v>1310</v>
      </c>
      <c r="B322" s="24" t="s">
        <v>1321</v>
      </c>
      <c r="C322" s="25" t="s">
        <v>1322</v>
      </c>
      <c r="D322" s="25" t="s">
        <v>43</v>
      </c>
      <c r="E322" s="24" t="s">
        <v>125</v>
      </c>
      <c r="F322" s="24" t="s">
        <v>126</v>
      </c>
      <c r="G322" s="24" t="e">
        <v>#N/A</v>
      </c>
    </row>
    <row r="323" spans="1:7" ht="63.75">
      <c r="A323" s="24" t="s">
        <v>1313</v>
      </c>
      <c r="B323" s="24" t="s">
        <v>1324</v>
      </c>
      <c r="C323" s="25" t="s">
        <v>1325</v>
      </c>
      <c r="D323" s="25" t="s">
        <v>43</v>
      </c>
      <c r="E323" s="24" t="s">
        <v>125</v>
      </c>
      <c r="F323" s="24" t="s">
        <v>126</v>
      </c>
      <c r="G323" s="24" t="s">
        <v>136</v>
      </c>
    </row>
    <row r="324" spans="1:7" ht="89.25">
      <c r="A324" s="24" t="s">
        <v>1317</v>
      </c>
      <c r="B324" s="24" t="s">
        <v>1327</v>
      </c>
      <c r="C324" s="25" t="s">
        <v>1328</v>
      </c>
      <c r="D324" s="25" t="s">
        <v>43</v>
      </c>
      <c r="E324" s="24" t="s">
        <v>125</v>
      </c>
      <c r="F324" s="24" t="s">
        <v>126</v>
      </c>
      <c r="G324" s="24" t="s">
        <v>1329</v>
      </c>
    </row>
    <row r="325" spans="1:7" ht="38.25">
      <c r="A325" s="24" t="s">
        <v>1320</v>
      </c>
      <c r="B325" s="24" t="s">
        <v>1331</v>
      </c>
      <c r="C325" s="25" t="s">
        <v>1332</v>
      </c>
      <c r="D325" s="25" t="s">
        <v>43</v>
      </c>
      <c r="E325" s="24" t="s">
        <v>125</v>
      </c>
      <c r="F325" s="24" t="s">
        <v>126</v>
      </c>
      <c r="G325" s="24" t="s">
        <v>919</v>
      </c>
    </row>
    <row r="326" spans="1:7" ht="51">
      <c r="A326" s="24" t="s">
        <v>1323</v>
      </c>
      <c r="B326" s="24" t="s">
        <v>1334</v>
      </c>
      <c r="C326" s="25" t="s">
        <v>1335</v>
      </c>
      <c r="D326" s="25" t="s">
        <v>43</v>
      </c>
      <c r="E326" s="24" t="s">
        <v>125</v>
      </c>
      <c r="F326" s="24" t="s">
        <v>1336</v>
      </c>
      <c r="G326" s="24" t="s">
        <v>329</v>
      </c>
    </row>
    <row r="327" spans="1:7" ht="38.25">
      <c r="A327" s="24" t="s">
        <v>1326</v>
      </c>
      <c r="B327" s="24" t="s">
        <v>1338</v>
      </c>
      <c r="C327" s="25" t="s">
        <v>1339</v>
      </c>
      <c r="D327" s="25" t="s">
        <v>43</v>
      </c>
      <c r="E327" s="24" t="s">
        <v>125</v>
      </c>
      <c r="F327" s="24" t="s">
        <v>1336</v>
      </c>
      <c r="G327" s="24" t="s">
        <v>1340</v>
      </c>
    </row>
    <row r="328" spans="1:7" ht="25.5">
      <c r="A328" s="24" t="s">
        <v>1330</v>
      </c>
      <c r="B328" s="24" t="s">
        <v>1342</v>
      </c>
      <c r="C328" s="25" t="s">
        <v>1343</v>
      </c>
      <c r="D328" s="25" t="s">
        <v>43</v>
      </c>
      <c r="E328" s="24" t="s">
        <v>125</v>
      </c>
      <c r="F328" s="24" t="s">
        <v>126</v>
      </c>
      <c r="G328" s="24" t="s">
        <v>82</v>
      </c>
    </row>
    <row r="329" spans="1:7" ht="89.25">
      <c r="A329" s="24" t="s">
        <v>1333</v>
      </c>
      <c r="B329" s="24" t="s">
        <v>1345</v>
      </c>
      <c r="C329" s="25" t="s">
        <v>1346</v>
      </c>
      <c r="D329" s="25" t="s">
        <v>43</v>
      </c>
      <c r="E329" s="24" t="s">
        <v>125</v>
      </c>
      <c r="F329" s="24" t="s">
        <v>126</v>
      </c>
      <c r="G329" s="24" t="s">
        <v>1347</v>
      </c>
    </row>
    <row r="330" spans="1:7" ht="89.25">
      <c r="A330" s="24" t="s">
        <v>1337</v>
      </c>
      <c r="B330" s="24" t="s">
        <v>1349</v>
      </c>
      <c r="C330" s="25" t="s">
        <v>1350</v>
      </c>
      <c r="D330" s="25" t="s">
        <v>43</v>
      </c>
      <c r="E330" s="24" t="s">
        <v>125</v>
      </c>
      <c r="F330" s="24" t="s">
        <v>126</v>
      </c>
      <c r="G330" s="24" t="s">
        <v>82</v>
      </c>
    </row>
    <row r="331" spans="1:7" ht="38.25">
      <c r="A331" s="24" t="s">
        <v>1341</v>
      </c>
      <c r="B331" s="24" t="s">
        <v>1352</v>
      </c>
      <c r="C331" s="25" t="s">
        <v>1353</v>
      </c>
      <c r="D331" s="25" t="s">
        <v>43</v>
      </c>
      <c r="E331" s="24" t="s">
        <v>125</v>
      </c>
      <c r="F331" s="24" t="s">
        <v>126</v>
      </c>
      <c r="G331" s="24" t="s">
        <v>136</v>
      </c>
    </row>
    <row r="332" spans="1:7" ht="63.75">
      <c r="A332" s="24" t="s">
        <v>1344</v>
      </c>
      <c r="B332" s="24" t="s">
        <v>1355</v>
      </c>
      <c r="C332" s="25" t="s">
        <v>1356</v>
      </c>
      <c r="D332" s="25" t="s">
        <v>43</v>
      </c>
      <c r="E332" s="24" t="s">
        <v>125</v>
      </c>
      <c r="F332" s="24" t="s">
        <v>126</v>
      </c>
      <c r="G332" s="24" t="s">
        <v>504</v>
      </c>
    </row>
    <row r="333" spans="1:7" ht="38.25">
      <c r="A333" s="24" t="s">
        <v>1348</v>
      </c>
      <c r="B333" s="24" t="s">
        <v>1358</v>
      </c>
      <c r="C333" s="25" t="s">
        <v>1359</v>
      </c>
      <c r="D333" s="25" t="s">
        <v>43</v>
      </c>
      <c r="E333" s="24" t="s">
        <v>125</v>
      </c>
      <c r="F333" s="24" t="s">
        <v>126</v>
      </c>
      <c r="G333" s="24" t="s">
        <v>387</v>
      </c>
    </row>
    <row r="334" spans="1:7" ht="127.5">
      <c r="A334" s="24" t="s">
        <v>1351</v>
      </c>
      <c r="B334" s="24" t="s">
        <v>1361</v>
      </c>
      <c r="C334" s="25" t="s">
        <v>1362</v>
      </c>
      <c r="D334" s="25" t="s">
        <v>43</v>
      </c>
      <c r="E334" s="24" t="s">
        <v>125</v>
      </c>
      <c r="F334" s="24" t="s">
        <v>126</v>
      </c>
      <c r="G334" s="24" t="s">
        <v>1363</v>
      </c>
    </row>
    <row r="335" spans="1:7" ht="114.75">
      <c r="A335" s="24" t="s">
        <v>1354</v>
      </c>
      <c r="B335" s="24" t="s">
        <v>1365</v>
      </c>
      <c r="C335" s="25" t="s">
        <v>1366</v>
      </c>
      <c r="D335" s="25" t="s">
        <v>43</v>
      </c>
      <c r="E335" s="24" t="s">
        <v>125</v>
      </c>
      <c r="F335" s="24" t="s">
        <v>126</v>
      </c>
      <c r="G335" s="24" t="s">
        <v>1363</v>
      </c>
    </row>
    <row r="336" spans="1:7" ht="51">
      <c r="A336" s="24" t="s">
        <v>1357</v>
      </c>
      <c r="B336" s="24" t="s">
        <v>1368</v>
      </c>
      <c r="C336" s="25" t="s">
        <v>1369</v>
      </c>
      <c r="D336" s="25" t="s">
        <v>43</v>
      </c>
      <c r="E336" s="24" t="s">
        <v>125</v>
      </c>
      <c r="F336" s="24" t="s">
        <v>126</v>
      </c>
      <c r="G336" s="24" t="s">
        <v>329</v>
      </c>
    </row>
    <row r="337" spans="1:7" ht="102">
      <c r="A337" s="24" t="s">
        <v>1360</v>
      </c>
      <c r="B337" s="24" t="s">
        <v>1371</v>
      </c>
      <c r="C337" s="25" t="s">
        <v>1372</v>
      </c>
      <c r="D337" s="25" t="s">
        <v>43</v>
      </c>
      <c r="E337" s="24" t="s">
        <v>125</v>
      </c>
      <c r="F337" s="24" t="s">
        <v>126</v>
      </c>
      <c r="G337" s="24" t="s">
        <v>136</v>
      </c>
    </row>
    <row r="338" spans="1:7" ht="38.25">
      <c r="A338" s="24" t="s">
        <v>1364</v>
      </c>
      <c r="B338" s="24" t="s">
        <v>1374</v>
      </c>
      <c r="C338" s="25" t="s">
        <v>1375</v>
      </c>
      <c r="D338" s="25" t="s">
        <v>43</v>
      </c>
      <c r="E338" s="24" t="s">
        <v>125</v>
      </c>
      <c r="F338" s="24" t="s">
        <v>126</v>
      </c>
      <c r="G338" s="24" t="e">
        <v>#N/A</v>
      </c>
    </row>
    <row r="339" spans="1:7" ht="25.5">
      <c r="A339" s="24" t="s">
        <v>1367</v>
      </c>
      <c r="B339" s="24" t="s">
        <v>1377</v>
      </c>
      <c r="C339" s="25" t="s">
        <v>1378</v>
      </c>
      <c r="D339" s="25" t="s">
        <v>43</v>
      </c>
      <c r="E339" s="24" t="s">
        <v>125</v>
      </c>
      <c r="F339" s="24" t="s">
        <v>126</v>
      </c>
      <c r="G339" s="24" t="s">
        <v>136</v>
      </c>
    </row>
    <row r="340" spans="1:7" ht="63.75">
      <c r="A340" s="24" t="s">
        <v>1370</v>
      </c>
      <c r="B340" s="24" t="s">
        <v>1380</v>
      </c>
      <c r="C340" s="25" t="s">
        <v>1381</v>
      </c>
      <c r="D340" s="25" t="s">
        <v>43</v>
      </c>
      <c r="E340" s="24" t="s">
        <v>125</v>
      </c>
      <c r="F340" s="24" t="s">
        <v>126</v>
      </c>
      <c r="G340" s="24" t="s">
        <v>82</v>
      </c>
    </row>
    <row r="341" spans="1:7" ht="25.5">
      <c r="A341" s="24" t="s">
        <v>1373</v>
      </c>
      <c r="B341" s="24" t="s">
        <v>1383</v>
      </c>
      <c r="C341" s="25" t="s">
        <v>1384</v>
      </c>
      <c r="D341" s="25" t="s">
        <v>43</v>
      </c>
      <c r="E341" s="24" t="s">
        <v>125</v>
      </c>
      <c r="F341" s="24" t="s">
        <v>126</v>
      </c>
      <c r="G341" s="24" t="e">
        <v>#N/A</v>
      </c>
    </row>
    <row r="342" spans="1:7" ht="114.75">
      <c r="A342" s="24" t="s">
        <v>1376</v>
      </c>
      <c r="B342" s="24" t="s">
        <v>1386</v>
      </c>
      <c r="C342" s="25" t="s">
        <v>1387</v>
      </c>
      <c r="D342" s="25" t="s">
        <v>43</v>
      </c>
      <c r="E342" s="24" t="s">
        <v>125</v>
      </c>
      <c r="F342" s="24" t="s">
        <v>126</v>
      </c>
      <c r="G342" s="24" t="e">
        <v>#N/A</v>
      </c>
    </row>
    <row r="343" spans="1:7" ht="114.75">
      <c r="A343" s="24" t="s">
        <v>1379</v>
      </c>
      <c r="B343" s="24" t="s">
        <v>1389</v>
      </c>
      <c r="C343" s="25" t="s">
        <v>1390</v>
      </c>
      <c r="D343" s="25" t="s">
        <v>43</v>
      </c>
      <c r="E343" s="24" t="s">
        <v>125</v>
      </c>
      <c r="F343" s="24" t="s">
        <v>126</v>
      </c>
      <c r="G343" s="24" t="s">
        <v>82</v>
      </c>
    </row>
    <row r="344" spans="1:7" ht="63.75">
      <c r="A344" s="24" t="s">
        <v>1382</v>
      </c>
      <c r="B344" s="24" t="s">
        <v>1392</v>
      </c>
      <c r="C344" s="25" t="s">
        <v>1393</v>
      </c>
      <c r="D344" s="25" t="s">
        <v>124</v>
      </c>
      <c r="E344" s="24" t="s">
        <v>125</v>
      </c>
      <c r="F344" s="24" t="s">
        <v>126</v>
      </c>
      <c r="G344" s="24" t="s">
        <v>387</v>
      </c>
    </row>
    <row r="345" spans="1:7" ht="344.25">
      <c r="A345" s="24" t="s">
        <v>1385</v>
      </c>
      <c r="B345" s="24" t="s">
        <v>1395</v>
      </c>
      <c r="C345" s="25" t="s">
        <v>1396</v>
      </c>
      <c r="D345" s="25" t="s">
        <v>43</v>
      </c>
      <c r="E345" s="24" t="s">
        <v>125</v>
      </c>
      <c r="F345" s="24" t="s">
        <v>126</v>
      </c>
      <c r="G345" s="24" t="s">
        <v>1052</v>
      </c>
    </row>
    <row r="346" spans="1:7" ht="25.5">
      <c r="A346" s="24" t="s">
        <v>1388</v>
      </c>
      <c r="B346" s="24" t="s">
        <v>1398</v>
      </c>
      <c r="C346" s="25" t="s">
        <v>1399</v>
      </c>
      <c r="D346" s="25" t="s">
        <v>43</v>
      </c>
      <c r="E346" s="24" t="s">
        <v>125</v>
      </c>
      <c r="F346" s="24" t="s">
        <v>126</v>
      </c>
      <c r="G346" s="24" t="s">
        <v>136</v>
      </c>
    </row>
    <row r="347" spans="1:7" ht="38.25">
      <c r="A347" s="24" t="s">
        <v>1391</v>
      </c>
      <c r="B347" s="24" t="s">
        <v>1401</v>
      </c>
      <c r="C347" s="25" t="s">
        <v>1402</v>
      </c>
      <c r="D347" s="25" t="s">
        <v>43</v>
      </c>
      <c r="E347" s="24" t="s">
        <v>125</v>
      </c>
      <c r="F347" s="24" t="s">
        <v>126</v>
      </c>
      <c r="G347" s="24" t="s">
        <v>136</v>
      </c>
    </row>
    <row r="348" spans="1:7" ht="25.5">
      <c r="A348" s="24" t="s">
        <v>1394</v>
      </c>
      <c r="B348" s="24" t="s">
        <v>1404</v>
      </c>
      <c r="C348" s="25" t="s">
        <v>1405</v>
      </c>
      <c r="D348" s="25" t="s">
        <v>124</v>
      </c>
      <c r="E348" s="24" t="s">
        <v>125</v>
      </c>
      <c r="F348" s="24" t="s">
        <v>126</v>
      </c>
      <c r="G348" s="24" t="s">
        <v>136</v>
      </c>
    </row>
    <row r="349" spans="1:7" ht="114.75">
      <c r="A349" s="24" t="s">
        <v>1397</v>
      </c>
      <c r="B349" s="24" t="s">
        <v>1407</v>
      </c>
      <c r="C349" s="25" t="s">
        <v>1408</v>
      </c>
      <c r="D349" s="25" t="s">
        <v>43</v>
      </c>
      <c r="E349" s="24" t="s">
        <v>125</v>
      </c>
      <c r="F349" s="24" t="s">
        <v>126</v>
      </c>
      <c r="G349" s="24" t="s">
        <v>1409</v>
      </c>
    </row>
    <row r="350" spans="1:7" ht="25.5">
      <c r="A350" s="24" t="s">
        <v>1400</v>
      </c>
      <c r="B350" s="24" t="s">
        <v>1411</v>
      </c>
      <c r="C350" s="25" t="s">
        <v>1412</v>
      </c>
      <c r="D350" s="25" t="s">
        <v>43</v>
      </c>
      <c r="E350" s="24" t="s">
        <v>125</v>
      </c>
      <c r="F350" s="24" t="s">
        <v>126</v>
      </c>
      <c r="G350" s="24" t="s">
        <v>136</v>
      </c>
    </row>
    <row r="351" spans="1:7" ht="25.5">
      <c r="A351" s="24" t="s">
        <v>1403</v>
      </c>
      <c r="B351" s="24" t="s">
        <v>1414</v>
      </c>
      <c r="C351" s="25" t="s">
        <v>1415</v>
      </c>
      <c r="D351" s="25" t="s">
        <v>43</v>
      </c>
      <c r="E351" s="24" t="s">
        <v>125</v>
      </c>
      <c r="F351" s="24" t="s">
        <v>126</v>
      </c>
      <c r="G351" s="24" t="s">
        <v>387</v>
      </c>
    </row>
    <row r="352" spans="1:7" ht="25.5">
      <c r="A352" s="24" t="s">
        <v>1406</v>
      </c>
      <c r="B352" s="24" t="s">
        <v>1417</v>
      </c>
      <c r="C352" s="25" t="s">
        <v>1418</v>
      </c>
      <c r="D352" s="25" t="s">
        <v>43</v>
      </c>
      <c r="E352" s="24" t="s">
        <v>125</v>
      </c>
      <c r="F352" s="24" t="s">
        <v>126</v>
      </c>
      <c r="G352" s="24" t="s">
        <v>504</v>
      </c>
    </row>
    <row r="353" spans="1:7" ht="89.25">
      <c r="A353" s="24" t="s">
        <v>1410</v>
      </c>
      <c r="B353" s="24" t="s">
        <v>1420</v>
      </c>
      <c r="C353" s="25" t="s">
        <v>1421</v>
      </c>
      <c r="D353" s="25" t="s">
        <v>43</v>
      </c>
      <c r="E353" s="24" t="s">
        <v>125</v>
      </c>
      <c r="F353" s="24" t="s">
        <v>126</v>
      </c>
      <c r="G353" s="24" t="s">
        <v>329</v>
      </c>
    </row>
    <row r="354" spans="1:7" ht="38.25">
      <c r="A354" s="24" t="s">
        <v>1413</v>
      </c>
      <c r="B354" s="24" t="s">
        <v>1423</v>
      </c>
      <c r="C354" s="25" t="s">
        <v>1424</v>
      </c>
      <c r="D354" s="25" t="s">
        <v>43</v>
      </c>
      <c r="E354" s="24" t="s">
        <v>125</v>
      </c>
      <c r="F354" s="24" t="s">
        <v>126</v>
      </c>
      <c r="G354" s="24" t="s">
        <v>1847</v>
      </c>
    </row>
    <row r="355" spans="1:7" ht="51">
      <c r="A355" s="24" t="s">
        <v>1416</v>
      </c>
      <c r="B355" s="24" t="s">
        <v>1430</v>
      </c>
      <c r="C355" s="25" t="s">
        <v>1431</v>
      </c>
      <c r="D355" s="25" t="s">
        <v>43</v>
      </c>
      <c r="E355" s="24" t="s">
        <v>125</v>
      </c>
      <c r="F355" s="24" t="s">
        <v>126</v>
      </c>
      <c r="G355" s="24" t="s">
        <v>1432</v>
      </c>
    </row>
    <row r="356" spans="1:7" ht="25.5">
      <c r="A356" s="24" t="s">
        <v>1419</v>
      </c>
      <c r="B356" s="24" t="s">
        <v>1434</v>
      </c>
      <c r="C356" s="25" t="s">
        <v>1435</v>
      </c>
      <c r="D356" s="25" t="s">
        <v>1436</v>
      </c>
      <c r="E356" s="24" t="s">
        <v>131</v>
      </c>
      <c r="F356" s="24" t="s">
        <v>126</v>
      </c>
      <c r="G356" s="24" t="s">
        <v>387</v>
      </c>
    </row>
    <row r="357" spans="1:7" ht="38.25">
      <c r="A357" s="24" t="s">
        <v>1422</v>
      </c>
      <c r="B357" s="24" t="s">
        <v>1438</v>
      </c>
      <c r="C357" s="25" t="s">
        <v>1439</v>
      </c>
      <c r="D357" s="25" t="s">
        <v>1440</v>
      </c>
      <c r="E357" s="24" t="s">
        <v>131</v>
      </c>
      <c r="F357" s="24" t="s">
        <v>126</v>
      </c>
      <c r="G357" s="24" t="s">
        <v>387</v>
      </c>
    </row>
    <row r="358" spans="1:7" ht="25.5">
      <c r="A358" s="24" t="s">
        <v>1425</v>
      </c>
      <c r="B358" s="24" t="s">
        <v>1442</v>
      </c>
      <c r="C358" s="25" t="s">
        <v>1443</v>
      </c>
      <c r="D358" s="25" t="s">
        <v>1444</v>
      </c>
      <c r="E358" s="24" t="s">
        <v>131</v>
      </c>
      <c r="F358" s="24" t="s">
        <v>126</v>
      </c>
      <c r="G358" s="24" t="s">
        <v>82</v>
      </c>
    </row>
    <row r="359" spans="1:7" ht="38.25">
      <c r="A359" s="24" t="s">
        <v>1429</v>
      </c>
      <c r="B359" s="24" t="s">
        <v>1446</v>
      </c>
      <c r="C359" s="25" t="s">
        <v>1447</v>
      </c>
      <c r="D359" s="25" t="s">
        <v>1448</v>
      </c>
      <c r="E359" s="24" t="s">
        <v>131</v>
      </c>
      <c r="F359" s="24" t="s">
        <v>126</v>
      </c>
      <c r="G359" s="24" t="s">
        <v>174</v>
      </c>
    </row>
    <row r="360" spans="1:7" ht="38.25">
      <c r="A360" s="24" t="s">
        <v>1433</v>
      </c>
      <c r="B360" s="24" t="s">
        <v>1450</v>
      </c>
      <c r="C360" s="25" t="s">
        <v>1451</v>
      </c>
      <c r="D360" s="25" t="s">
        <v>1452</v>
      </c>
      <c r="E360" s="24" t="s">
        <v>131</v>
      </c>
      <c r="F360" s="24" t="s">
        <v>126</v>
      </c>
      <c r="G360" s="24" t="s">
        <v>1453</v>
      </c>
    </row>
    <row r="361" spans="1:7" ht="178.5">
      <c r="A361" s="24" t="s">
        <v>1437</v>
      </c>
      <c r="B361" s="24" t="s">
        <v>1455</v>
      </c>
      <c r="C361" s="25" t="s">
        <v>1456</v>
      </c>
      <c r="D361" s="25" t="s">
        <v>1457</v>
      </c>
      <c r="E361" s="24" t="s">
        <v>131</v>
      </c>
      <c r="F361" s="24" t="s">
        <v>126</v>
      </c>
      <c r="G361" s="24" t="s">
        <v>1458</v>
      </c>
    </row>
    <row r="362" spans="1:7" ht="63.75">
      <c r="A362" s="24" t="s">
        <v>1441</v>
      </c>
      <c r="B362" s="24" t="s">
        <v>1460</v>
      </c>
      <c r="C362" s="25" t="s">
        <v>1461</v>
      </c>
      <c r="D362" s="25" t="s">
        <v>1462</v>
      </c>
      <c r="E362" s="24" t="s">
        <v>131</v>
      </c>
      <c r="F362" s="24" t="s">
        <v>126</v>
      </c>
      <c r="G362" s="24" t="s">
        <v>82</v>
      </c>
    </row>
    <row r="363" spans="1:7" ht="38.25">
      <c r="A363" s="24" t="s">
        <v>1445</v>
      </c>
      <c r="B363" s="24" t="s">
        <v>1464</v>
      </c>
      <c r="C363" s="25" t="s">
        <v>1465</v>
      </c>
      <c r="D363" s="25" t="s">
        <v>1466</v>
      </c>
      <c r="E363" s="24" t="s">
        <v>131</v>
      </c>
      <c r="F363" s="24" t="s">
        <v>126</v>
      </c>
      <c r="G363" s="24" t="s">
        <v>174</v>
      </c>
    </row>
    <row r="364" spans="1:7" ht="114.75">
      <c r="A364" s="24" t="s">
        <v>1449</v>
      </c>
      <c r="B364" s="24" t="s">
        <v>1468</v>
      </c>
      <c r="C364" s="25" t="s">
        <v>1469</v>
      </c>
      <c r="D364" s="25" t="s">
        <v>1470</v>
      </c>
      <c r="E364" s="24" t="s">
        <v>131</v>
      </c>
      <c r="F364" s="24" t="s">
        <v>126</v>
      </c>
      <c r="G364" s="24" t="s">
        <v>387</v>
      </c>
    </row>
    <row r="365" spans="1:7" ht="280.5">
      <c r="A365" s="24" t="s">
        <v>1454</v>
      </c>
      <c r="B365" s="24" t="s">
        <v>1472</v>
      </c>
      <c r="C365" s="25" t="s">
        <v>1473</v>
      </c>
      <c r="D365" s="25" t="s">
        <v>1474</v>
      </c>
      <c r="E365" s="24" t="s">
        <v>131</v>
      </c>
      <c r="F365" s="24" t="s">
        <v>126</v>
      </c>
      <c r="G365" s="24" t="s">
        <v>1475</v>
      </c>
    </row>
    <row r="366" spans="1:7" ht="76.5">
      <c r="A366" s="24" t="s">
        <v>1459</v>
      </c>
      <c r="B366" s="24" t="s">
        <v>1477</v>
      </c>
      <c r="C366" s="25" t="s">
        <v>1478</v>
      </c>
      <c r="D366" s="25" t="s">
        <v>1479</v>
      </c>
      <c r="E366" s="24" t="s">
        <v>131</v>
      </c>
      <c r="F366" s="24" t="s">
        <v>126</v>
      </c>
      <c r="G366" s="24" t="s">
        <v>415</v>
      </c>
    </row>
    <row r="367" spans="1:7" ht="63.75">
      <c r="A367" s="24" t="s">
        <v>1463</v>
      </c>
      <c r="B367" s="24" t="s">
        <v>1481</v>
      </c>
      <c r="C367" s="25" t="s">
        <v>1852</v>
      </c>
      <c r="D367" s="25" t="s">
        <v>1483</v>
      </c>
      <c r="E367" s="24" t="s">
        <v>131</v>
      </c>
      <c r="F367" s="24" t="s">
        <v>126</v>
      </c>
      <c r="G367" s="24" t="s">
        <v>924</v>
      </c>
    </row>
    <row r="368" spans="1:7" ht="63.75">
      <c r="A368" s="24" t="s">
        <v>1467</v>
      </c>
      <c r="B368" s="24" t="s">
        <v>1485</v>
      </c>
      <c r="C368" s="25" t="s">
        <v>1486</v>
      </c>
      <c r="D368" s="25" t="s">
        <v>1486</v>
      </c>
      <c r="E368" s="24" t="s">
        <v>131</v>
      </c>
      <c r="F368" s="24" t="s">
        <v>126</v>
      </c>
      <c r="G368" s="24" t="s">
        <v>1487</v>
      </c>
    </row>
    <row r="369" spans="1:7" ht="331.5">
      <c r="A369" s="24" t="s">
        <v>1471</v>
      </c>
      <c r="B369" s="24" t="s">
        <v>1489</v>
      </c>
      <c r="C369" s="25" t="s">
        <v>1490</v>
      </c>
      <c r="D369" s="25" t="s">
        <v>1490</v>
      </c>
      <c r="E369" s="24" t="s">
        <v>131</v>
      </c>
      <c r="F369" s="24" t="s">
        <v>126</v>
      </c>
      <c r="G369" s="24" t="s">
        <v>82</v>
      </c>
    </row>
    <row r="370" spans="1:7" ht="408">
      <c r="A370" s="24" t="s">
        <v>1476</v>
      </c>
      <c r="B370" s="24" t="s">
        <v>1492</v>
      </c>
      <c r="C370" s="25" t="s">
        <v>1493</v>
      </c>
      <c r="D370" s="25" t="s">
        <v>1494</v>
      </c>
      <c r="E370" s="24" t="s">
        <v>131</v>
      </c>
      <c r="F370" s="24" t="s">
        <v>126</v>
      </c>
      <c r="G370" s="24" t="s">
        <v>82</v>
      </c>
    </row>
    <row r="371" spans="1:7" ht="127.5">
      <c r="A371" s="24" t="s">
        <v>1480</v>
      </c>
      <c r="B371" s="24" t="s">
        <v>1496</v>
      </c>
      <c r="C371" s="25" t="s">
        <v>1497</v>
      </c>
      <c r="D371" s="25" t="s">
        <v>1498</v>
      </c>
      <c r="E371" s="24" t="s">
        <v>125</v>
      </c>
      <c r="F371" s="24" t="s">
        <v>126</v>
      </c>
      <c r="G371" s="24" t="s">
        <v>1499</v>
      </c>
    </row>
    <row r="372" spans="1:7" ht="51">
      <c r="A372" s="24" t="s">
        <v>1484</v>
      </c>
      <c r="B372" s="24" t="s">
        <v>1501</v>
      </c>
      <c r="C372" s="25" t="s">
        <v>1502</v>
      </c>
      <c r="D372" s="25" t="s">
        <v>1503</v>
      </c>
      <c r="E372" s="24" t="s">
        <v>131</v>
      </c>
      <c r="F372" s="24" t="s">
        <v>126</v>
      </c>
      <c r="G372" s="24" t="s">
        <v>504</v>
      </c>
    </row>
    <row r="373" spans="1:7" ht="153">
      <c r="A373" s="24" t="s">
        <v>1488</v>
      </c>
      <c r="B373" s="24" t="s">
        <v>1505</v>
      </c>
      <c r="C373" s="25" t="s">
        <v>1506</v>
      </c>
      <c r="D373" s="25" t="s">
        <v>1507</v>
      </c>
      <c r="E373" s="24" t="s">
        <v>125</v>
      </c>
      <c r="F373" s="24" t="s">
        <v>126</v>
      </c>
      <c r="G373" s="24" t="s">
        <v>136</v>
      </c>
    </row>
    <row r="374" spans="1:7" ht="38.25">
      <c r="A374" s="24" t="s">
        <v>1491</v>
      </c>
      <c r="B374" s="24" t="s">
        <v>1509</v>
      </c>
      <c r="C374" s="25" t="s">
        <v>1510</v>
      </c>
      <c r="D374" s="25" t="s">
        <v>1511</v>
      </c>
      <c r="E374" s="24" t="s">
        <v>131</v>
      </c>
      <c r="F374" s="24" t="s">
        <v>126</v>
      </c>
      <c r="G374" s="24" t="s">
        <v>136</v>
      </c>
    </row>
    <row r="375" spans="1:7" ht="102">
      <c r="A375" s="24" t="s">
        <v>1495</v>
      </c>
      <c r="B375" s="24" t="s">
        <v>1513</v>
      </c>
      <c r="C375" s="25" t="s">
        <v>1514</v>
      </c>
      <c r="D375" s="25" t="s">
        <v>1515</v>
      </c>
      <c r="E375" s="24" t="s">
        <v>131</v>
      </c>
      <c r="F375" s="24" t="s">
        <v>126</v>
      </c>
      <c r="G375" s="24" t="s">
        <v>82</v>
      </c>
    </row>
    <row r="376" spans="1:7" ht="51">
      <c r="A376" s="24" t="s">
        <v>1500</v>
      </c>
      <c r="B376" s="24" t="s">
        <v>1517</v>
      </c>
      <c r="C376" s="25" t="s">
        <v>1853</v>
      </c>
      <c r="D376" s="25" t="s">
        <v>1519</v>
      </c>
      <c r="E376" s="24" t="s">
        <v>131</v>
      </c>
      <c r="F376" s="24" t="s">
        <v>126</v>
      </c>
      <c r="G376" s="24" t="s">
        <v>82</v>
      </c>
    </row>
    <row r="377" spans="1:7" ht="25.5">
      <c r="A377" s="24" t="s">
        <v>1504</v>
      </c>
      <c r="B377" s="24" t="s">
        <v>1521</v>
      </c>
      <c r="C377" s="25" t="s">
        <v>1522</v>
      </c>
      <c r="D377" s="25" t="s">
        <v>1523</v>
      </c>
      <c r="E377" s="24" t="s">
        <v>131</v>
      </c>
      <c r="F377" s="24" t="s">
        <v>126</v>
      </c>
      <c r="G377" s="24" t="s">
        <v>504</v>
      </c>
    </row>
    <row r="378" spans="1:7" ht="51">
      <c r="A378" s="24" t="s">
        <v>1508</v>
      </c>
      <c r="B378" s="24" t="s">
        <v>1525</v>
      </c>
      <c r="C378" s="25" t="s">
        <v>1526</v>
      </c>
      <c r="D378" s="25" t="s">
        <v>1527</v>
      </c>
      <c r="E378" s="24" t="s">
        <v>125</v>
      </c>
      <c r="F378" s="24" t="s">
        <v>126</v>
      </c>
      <c r="G378" s="24" t="s">
        <v>136</v>
      </c>
    </row>
    <row r="379" spans="1:7" ht="114.75">
      <c r="A379" s="24" t="s">
        <v>1512</v>
      </c>
      <c r="B379" s="24" t="s">
        <v>1529</v>
      </c>
      <c r="C379" s="25" t="s">
        <v>1530</v>
      </c>
      <c r="D379" s="25" t="s">
        <v>1531</v>
      </c>
      <c r="E379" s="24" t="s">
        <v>125</v>
      </c>
      <c r="F379" s="24" t="s">
        <v>126</v>
      </c>
      <c r="G379" s="24" t="e">
        <v>#N/A</v>
      </c>
    </row>
    <row r="380" spans="1:7" ht="102">
      <c r="A380" s="24" t="s">
        <v>1516</v>
      </c>
      <c r="B380" s="24" t="s">
        <v>1533</v>
      </c>
      <c r="C380" s="25" t="s">
        <v>1534</v>
      </c>
      <c r="D380" s="25" t="s">
        <v>1535</v>
      </c>
      <c r="E380" s="24" t="s">
        <v>125</v>
      </c>
      <c r="F380" s="24" t="s">
        <v>126</v>
      </c>
      <c r="G380" s="24" t="e">
        <v>#N/A</v>
      </c>
    </row>
    <row r="381" spans="1:7" ht="267.75">
      <c r="A381" s="24" t="s">
        <v>1520</v>
      </c>
      <c r="B381" s="24" t="s">
        <v>1537</v>
      </c>
      <c r="C381" s="25" t="s">
        <v>1538</v>
      </c>
      <c r="D381" s="25" t="s">
        <v>1539</v>
      </c>
      <c r="E381" s="24" t="s">
        <v>131</v>
      </c>
      <c r="F381" s="24" t="s">
        <v>126</v>
      </c>
      <c r="G381" s="24" t="s">
        <v>82</v>
      </c>
    </row>
    <row r="382" spans="1:7" ht="102">
      <c r="A382" s="24" t="s">
        <v>1524</v>
      </c>
      <c r="B382" s="24" t="s">
        <v>1541</v>
      </c>
      <c r="C382" s="25" t="s">
        <v>1542</v>
      </c>
      <c r="D382" s="25" t="s">
        <v>1543</v>
      </c>
      <c r="E382" s="24" t="s">
        <v>131</v>
      </c>
      <c r="F382" s="24" t="s">
        <v>126</v>
      </c>
      <c r="G382" s="24" t="s">
        <v>82</v>
      </c>
    </row>
    <row r="383" spans="1:7" ht="38.25">
      <c r="A383" s="24" t="s">
        <v>1528</v>
      </c>
      <c r="B383" s="24" t="s">
        <v>1545</v>
      </c>
      <c r="C383" s="25" t="s">
        <v>1546</v>
      </c>
      <c r="D383" s="25" t="s">
        <v>1547</v>
      </c>
      <c r="E383" s="24" t="s">
        <v>131</v>
      </c>
      <c r="F383" s="24" t="s">
        <v>126</v>
      </c>
      <c r="G383" s="24" t="s">
        <v>136</v>
      </c>
    </row>
    <row r="384" spans="1:7" ht="38.25">
      <c r="A384" s="24" t="s">
        <v>1532</v>
      </c>
      <c r="B384" s="24" t="s">
        <v>1549</v>
      </c>
      <c r="C384" s="25" t="s">
        <v>1550</v>
      </c>
      <c r="D384" s="25" t="s">
        <v>1550</v>
      </c>
      <c r="E384" s="24" t="s">
        <v>131</v>
      </c>
      <c r="F384" s="24" t="s">
        <v>126</v>
      </c>
      <c r="G384" s="24" t="s">
        <v>136</v>
      </c>
    </row>
    <row r="385" spans="1:7" ht="25.5">
      <c r="A385" s="24" t="s">
        <v>1536</v>
      </c>
      <c r="B385" s="24" t="s">
        <v>1552</v>
      </c>
      <c r="C385" s="25" t="s">
        <v>1553</v>
      </c>
      <c r="D385" s="25" t="s">
        <v>1553</v>
      </c>
      <c r="E385" s="24" t="s">
        <v>131</v>
      </c>
      <c r="F385" s="24" t="s">
        <v>126</v>
      </c>
      <c r="G385" s="24" t="s">
        <v>387</v>
      </c>
    </row>
    <row r="386" spans="1:7" ht="76.5">
      <c r="A386" s="24" t="s">
        <v>1540</v>
      </c>
      <c r="B386" s="24" t="s">
        <v>1555</v>
      </c>
      <c r="C386" s="25" t="s">
        <v>1556</v>
      </c>
      <c r="D386" s="25" t="s">
        <v>1557</v>
      </c>
      <c r="E386" s="24" t="s">
        <v>131</v>
      </c>
      <c r="F386" s="24" t="s">
        <v>126</v>
      </c>
      <c r="G386" s="24" t="s">
        <v>1558</v>
      </c>
    </row>
    <row r="387" spans="1:7" ht="51">
      <c r="A387" s="24" t="s">
        <v>1544</v>
      </c>
      <c r="B387" s="24" t="s">
        <v>1560</v>
      </c>
      <c r="C387" s="25" t="s">
        <v>1561</v>
      </c>
      <c r="D387" s="25" t="s">
        <v>1562</v>
      </c>
      <c r="E387" s="24" t="s">
        <v>131</v>
      </c>
      <c r="F387" s="24" t="s">
        <v>126</v>
      </c>
      <c r="G387" s="24" t="s">
        <v>1062</v>
      </c>
    </row>
    <row r="388" spans="1:7" ht="25.5">
      <c r="A388" s="24" t="s">
        <v>1548</v>
      </c>
      <c r="B388" s="24" t="s">
        <v>1564</v>
      </c>
      <c r="C388" s="25" t="s">
        <v>1565</v>
      </c>
      <c r="D388" s="25" t="s">
        <v>1566</v>
      </c>
      <c r="E388" s="24" t="s">
        <v>125</v>
      </c>
      <c r="F388" s="24" t="s">
        <v>126</v>
      </c>
      <c r="G388" s="24" t="s">
        <v>1567</v>
      </c>
    </row>
    <row r="389" spans="1:7" ht="63.75">
      <c r="A389" s="24" t="s">
        <v>1551</v>
      </c>
      <c r="B389" s="24" t="s">
        <v>1569</v>
      </c>
      <c r="C389" s="25" t="s">
        <v>1570</v>
      </c>
      <c r="D389" s="25" t="s">
        <v>1571</v>
      </c>
      <c r="E389" s="24" t="s">
        <v>131</v>
      </c>
      <c r="F389" s="24" t="s">
        <v>126</v>
      </c>
      <c r="G389" s="24" t="s">
        <v>1572</v>
      </c>
    </row>
    <row r="390" spans="1:7" ht="89.25">
      <c r="A390" s="24" t="s">
        <v>1554</v>
      </c>
      <c r="B390" s="24" t="s">
        <v>1574</v>
      </c>
      <c r="C390" s="25" t="s">
        <v>1575</v>
      </c>
      <c r="D390" s="25" t="s">
        <v>1576</v>
      </c>
      <c r="E390" s="24" t="s">
        <v>125</v>
      </c>
      <c r="F390" s="24" t="s">
        <v>126</v>
      </c>
      <c r="G390" s="24" t="s">
        <v>1572</v>
      </c>
    </row>
    <row r="391" spans="1:7" ht="178.5">
      <c r="A391" s="24" t="s">
        <v>1559</v>
      </c>
      <c r="B391" s="24" t="s">
        <v>1578</v>
      </c>
      <c r="C391" s="25" t="s">
        <v>1579</v>
      </c>
      <c r="D391" s="25" t="s">
        <v>1580</v>
      </c>
      <c r="E391" s="24" t="s">
        <v>131</v>
      </c>
      <c r="F391" s="24" t="s">
        <v>126</v>
      </c>
      <c r="G391" s="24" t="s">
        <v>174</v>
      </c>
    </row>
    <row r="392" spans="1:7" ht="127.5">
      <c r="A392" s="24" t="s">
        <v>1563</v>
      </c>
      <c r="B392" s="24" t="s">
        <v>1582</v>
      </c>
      <c r="C392" s="25" t="s">
        <v>1583</v>
      </c>
      <c r="D392" s="25" t="s">
        <v>1584</v>
      </c>
      <c r="E392" s="24" t="s">
        <v>131</v>
      </c>
      <c r="F392" s="24" t="s">
        <v>126</v>
      </c>
      <c r="G392" s="24" t="s">
        <v>1585</v>
      </c>
    </row>
    <row r="393" spans="1:7" ht="63.75">
      <c r="A393" s="24" t="s">
        <v>1568</v>
      </c>
      <c r="B393" s="24" t="s">
        <v>1587</v>
      </c>
      <c r="C393" s="25" t="s">
        <v>1588</v>
      </c>
      <c r="D393" s="25" t="s">
        <v>1589</v>
      </c>
      <c r="E393" s="24" t="s">
        <v>131</v>
      </c>
      <c r="F393" s="24" t="s">
        <v>126</v>
      </c>
      <c r="G393" s="24" t="s">
        <v>82</v>
      </c>
    </row>
    <row r="394" spans="1:7" ht="114.75">
      <c r="A394" s="24" t="s">
        <v>1573</v>
      </c>
      <c r="B394" s="24" t="s">
        <v>1591</v>
      </c>
      <c r="C394" s="25" t="s">
        <v>1592</v>
      </c>
      <c r="D394" s="25" t="s">
        <v>1593</v>
      </c>
      <c r="E394" s="24" t="s">
        <v>131</v>
      </c>
      <c r="F394" s="24" t="s">
        <v>126</v>
      </c>
      <c r="G394" s="24" t="s">
        <v>444</v>
      </c>
    </row>
    <row r="395" spans="1:7" ht="51">
      <c r="A395" s="24" t="s">
        <v>1577</v>
      </c>
      <c r="B395" s="24" t="s">
        <v>1595</v>
      </c>
      <c r="C395" s="25" t="s">
        <v>1596</v>
      </c>
      <c r="D395" s="25" t="s">
        <v>1597</v>
      </c>
      <c r="E395" s="24" t="s">
        <v>131</v>
      </c>
      <c r="F395" s="24" t="s">
        <v>126</v>
      </c>
      <c r="G395" s="24" t="s">
        <v>924</v>
      </c>
    </row>
    <row r="396" spans="1:7" ht="204">
      <c r="A396" s="24" t="s">
        <v>1581</v>
      </c>
      <c r="B396" s="24" t="s">
        <v>1599</v>
      </c>
      <c r="C396" s="25" t="s">
        <v>1600</v>
      </c>
      <c r="D396" s="25" t="s">
        <v>1601</v>
      </c>
      <c r="E396" s="24" t="s">
        <v>131</v>
      </c>
      <c r="F396" s="24" t="s">
        <v>126</v>
      </c>
      <c r="G396" s="24" t="s">
        <v>429</v>
      </c>
    </row>
    <row r="397" spans="1:7" ht="165.75">
      <c r="A397" s="24" t="s">
        <v>1586</v>
      </c>
      <c r="B397" s="24" t="s">
        <v>1603</v>
      </c>
      <c r="C397" s="25" t="s">
        <v>1604</v>
      </c>
      <c r="D397" s="25" t="s">
        <v>1605</v>
      </c>
      <c r="E397" s="24" t="s">
        <v>131</v>
      </c>
      <c r="F397" s="24" t="s">
        <v>126</v>
      </c>
      <c r="G397" s="24" t="s">
        <v>82</v>
      </c>
    </row>
    <row r="398" spans="1:7" ht="140.25">
      <c r="A398" s="24" t="s">
        <v>1590</v>
      </c>
      <c r="B398" s="24" t="s">
        <v>1607</v>
      </c>
      <c r="C398" s="25" t="s">
        <v>1608</v>
      </c>
      <c r="D398" s="25" t="s">
        <v>1609</v>
      </c>
      <c r="E398" s="24" t="s">
        <v>131</v>
      </c>
      <c r="F398" s="24" t="s">
        <v>126</v>
      </c>
      <c r="G398" s="24" t="s">
        <v>1610</v>
      </c>
    </row>
    <row r="399" spans="1:7" ht="255">
      <c r="A399" s="24" t="s">
        <v>1594</v>
      </c>
      <c r="B399" s="24" t="s">
        <v>1612</v>
      </c>
      <c r="C399" s="25" t="s">
        <v>1613</v>
      </c>
      <c r="D399" s="25" t="s">
        <v>1614</v>
      </c>
      <c r="E399" s="24" t="s">
        <v>131</v>
      </c>
      <c r="F399" s="24" t="s">
        <v>126</v>
      </c>
      <c r="G399" s="24" t="s">
        <v>1615</v>
      </c>
    </row>
    <row r="400" spans="1:7" ht="409.5">
      <c r="A400" s="24" t="s">
        <v>1598</v>
      </c>
      <c r="B400" s="24" t="s">
        <v>1617</v>
      </c>
      <c r="C400" s="25" t="s">
        <v>1854</v>
      </c>
      <c r="D400" s="25" t="s">
        <v>1855</v>
      </c>
      <c r="E400" s="24" t="s">
        <v>131</v>
      </c>
      <c r="F400" s="24" t="s">
        <v>126</v>
      </c>
      <c r="G400" s="24" t="s">
        <v>1347</v>
      </c>
    </row>
    <row r="401" spans="1:7" ht="357">
      <c r="A401" s="24" t="s">
        <v>1602</v>
      </c>
      <c r="B401" s="24" t="s">
        <v>1621</v>
      </c>
      <c r="C401" s="25" t="s">
        <v>1622</v>
      </c>
      <c r="D401" s="25" t="s">
        <v>1623</v>
      </c>
      <c r="E401" s="24" t="s">
        <v>131</v>
      </c>
      <c r="F401" s="24" t="s">
        <v>126</v>
      </c>
      <c r="G401" s="24" t="s">
        <v>1624</v>
      </c>
    </row>
    <row r="402" spans="1:7" ht="51">
      <c r="A402" s="24" t="s">
        <v>1606</v>
      </c>
      <c r="B402" s="24" t="s">
        <v>1626</v>
      </c>
      <c r="C402" s="25" t="s">
        <v>1627</v>
      </c>
      <c r="D402" s="25" t="s">
        <v>1628</v>
      </c>
      <c r="E402" s="24" t="s">
        <v>131</v>
      </c>
      <c r="F402" s="24" t="s">
        <v>126</v>
      </c>
      <c r="G402" s="24" t="s">
        <v>919</v>
      </c>
    </row>
    <row r="403" spans="1:7" ht="140.25">
      <c r="A403" s="24" t="s">
        <v>1611</v>
      </c>
      <c r="B403" s="24" t="s">
        <v>1630</v>
      </c>
      <c r="C403" s="25" t="s">
        <v>1631</v>
      </c>
      <c r="D403" s="25" t="s">
        <v>1632</v>
      </c>
      <c r="E403" s="24" t="s">
        <v>131</v>
      </c>
      <c r="F403" s="24" t="s">
        <v>126</v>
      </c>
      <c r="G403" s="24" t="s">
        <v>919</v>
      </c>
    </row>
    <row r="404" spans="1:7" ht="38.25">
      <c r="A404" s="24" t="s">
        <v>1616</v>
      </c>
      <c r="B404" s="24" t="s">
        <v>1634</v>
      </c>
      <c r="C404" s="25" t="s">
        <v>1635</v>
      </c>
      <c r="D404" s="25" t="s">
        <v>1636</v>
      </c>
      <c r="E404" s="24" t="s">
        <v>131</v>
      </c>
      <c r="F404" s="24" t="s">
        <v>126</v>
      </c>
      <c r="G404" s="24" t="s">
        <v>272</v>
      </c>
    </row>
    <row r="405" spans="1:7" ht="63.75">
      <c r="A405" s="24" t="s">
        <v>1620</v>
      </c>
      <c r="B405" s="24" t="s">
        <v>1638</v>
      </c>
      <c r="C405" s="25" t="s">
        <v>1639</v>
      </c>
      <c r="D405" s="25" t="s">
        <v>1640</v>
      </c>
      <c r="E405" s="24" t="s">
        <v>131</v>
      </c>
      <c r="F405" s="24" t="s">
        <v>126</v>
      </c>
      <c r="G405" s="24" t="s">
        <v>230</v>
      </c>
    </row>
    <row r="406" spans="1:7" ht="38.25">
      <c r="A406" s="24" t="s">
        <v>1625</v>
      </c>
      <c r="B406" s="24" t="s">
        <v>1642</v>
      </c>
      <c r="C406" s="25" t="s">
        <v>1643</v>
      </c>
      <c r="D406" s="25" t="s">
        <v>1644</v>
      </c>
      <c r="E406" s="24" t="s">
        <v>131</v>
      </c>
      <c r="F406" s="24" t="s">
        <v>126</v>
      </c>
      <c r="G406" s="24" t="s">
        <v>272</v>
      </c>
    </row>
    <row r="407" spans="1:7" ht="344.25">
      <c r="A407" s="24" t="s">
        <v>1629</v>
      </c>
      <c r="B407" s="24" t="s">
        <v>1646</v>
      </c>
      <c r="C407" s="25" t="s">
        <v>1647</v>
      </c>
      <c r="D407" s="25" t="s">
        <v>1648</v>
      </c>
      <c r="E407" s="24" t="s">
        <v>131</v>
      </c>
      <c r="F407" s="24" t="s">
        <v>126</v>
      </c>
      <c r="G407" s="24" t="s">
        <v>136</v>
      </c>
    </row>
    <row r="408" spans="1:7" ht="51">
      <c r="A408" s="24" t="s">
        <v>1633</v>
      </c>
      <c r="B408" s="24" t="s">
        <v>1650</v>
      </c>
      <c r="C408" s="25" t="s">
        <v>1651</v>
      </c>
      <c r="D408" s="25" t="s">
        <v>1652</v>
      </c>
      <c r="E408" s="24" t="s">
        <v>131</v>
      </c>
      <c r="F408" s="24" t="s">
        <v>126</v>
      </c>
      <c r="G408" s="24" t="s">
        <v>778</v>
      </c>
    </row>
    <row r="409" spans="1:7" ht="357">
      <c r="A409" s="24" t="s">
        <v>1637</v>
      </c>
      <c r="B409" s="24" t="s">
        <v>1654</v>
      </c>
      <c r="C409" s="25" t="s">
        <v>1655</v>
      </c>
      <c r="D409" s="25" t="s">
        <v>1656</v>
      </c>
      <c r="E409" s="24" t="s">
        <v>131</v>
      </c>
      <c r="F409" s="24" t="s">
        <v>126</v>
      </c>
      <c r="G409" s="24" t="s">
        <v>1657</v>
      </c>
    </row>
    <row r="410" spans="1:7" ht="38.25">
      <c r="A410" s="24" t="s">
        <v>1641</v>
      </c>
      <c r="B410" s="24" t="s">
        <v>1659</v>
      </c>
      <c r="C410" s="25" t="s">
        <v>1660</v>
      </c>
      <c r="D410" s="25" t="s">
        <v>1661</v>
      </c>
      <c r="E410" s="24" t="s">
        <v>131</v>
      </c>
      <c r="F410" s="24" t="s">
        <v>126</v>
      </c>
      <c r="G410" s="24" t="s">
        <v>136</v>
      </c>
    </row>
    <row r="411" spans="1:7" ht="178.5">
      <c r="A411" s="24" t="s">
        <v>1645</v>
      </c>
      <c r="B411" s="24" t="s">
        <v>1663</v>
      </c>
      <c r="C411" s="25" t="s">
        <v>1664</v>
      </c>
      <c r="D411" s="25" t="s">
        <v>1665</v>
      </c>
      <c r="E411" s="24" t="s">
        <v>131</v>
      </c>
      <c r="F411" s="24" t="s">
        <v>126</v>
      </c>
      <c r="G411" s="24" t="s">
        <v>924</v>
      </c>
    </row>
    <row r="412" spans="1:7" ht="63.75">
      <c r="A412" s="24" t="s">
        <v>1649</v>
      </c>
      <c r="B412" s="24" t="s">
        <v>1667</v>
      </c>
      <c r="C412" s="25" t="s">
        <v>1668</v>
      </c>
      <c r="D412" s="25" t="s">
        <v>1669</v>
      </c>
      <c r="E412" s="24" t="s">
        <v>131</v>
      </c>
      <c r="F412" s="24" t="s">
        <v>126</v>
      </c>
      <c r="G412" s="24" t="s">
        <v>1670</v>
      </c>
    </row>
    <row r="413" spans="1:7" ht="114.75">
      <c r="A413" s="24" t="s">
        <v>1653</v>
      </c>
      <c r="B413" s="24" t="s">
        <v>1672</v>
      </c>
      <c r="C413" s="25" t="s">
        <v>1673</v>
      </c>
      <c r="D413" s="25" t="s">
        <v>1674</v>
      </c>
      <c r="E413" s="24" t="s">
        <v>131</v>
      </c>
      <c r="F413" s="24" t="s">
        <v>126</v>
      </c>
      <c r="G413" s="24" t="s">
        <v>1675</v>
      </c>
    </row>
    <row r="414" spans="1:7" ht="51">
      <c r="A414" s="24" t="s">
        <v>1658</v>
      </c>
      <c r="B414" s="24" t="s">
        <v>1677</v>
      </c>
      <c r="C414" s="25" t="s">
        <v>1678</v>
      </c>
      <c r="D414" s="25" t="s">
        <v>1678</v>
      </c>
      <c r="E414" s="24" t="s">
        <v>125</v>
      </c>
      <c r="F414" s="24" t="s">
        <v>126</v>
      </c>
      <c r="G414" s="24" t="s">
        <v>1679</v>
      </c>
    </row>
    <row r="415" spans="1:7" ht="25.5">
      <c r="A415" s="24" t="s">
        <v>1662</v>
      </c>
      <c r="B415" s="24" t="s">
        <v>1681</v>
      </c>
      <c r="C415" s="25" t="s">
        <v>1682</v>
      </c>
      <c r="D415" s="25" t="s">
        <v>1683</v>
      </c>
      <c r="E415" s="24" t="s">
        <v>131</v>
      </c>
      <c r="F415" s="24" t="s">
        <v>126</v>
      </c>
      <c r="G415" s="24" t="s">
        <v>470</v>
      </c>
    </row>
    <row r="416" spans="1:7" ht="89.25">
      <c r="A416" s="24" t="s">
        <v>1666</v>
      </c>
      <c r="B416" s="24" t="s">
        <v>1685</v>
      </c>
      <c r="C416" s="25" t="s">
        <v>1686</v>
      </c>
      <c r="D416" s="25" t="s">
        <v>1687</v>
      </c>
      <c r="E416" s="24" t="s">
        <v>125</v>
      </c>
      <c r="F416" s="24" t="s">
        <v>126</v>
      </c>
      <c r="G416" s="24" t="s">
        <v>1688</v>
      </c>
    </row>
    <row r="417" spans="1:7" ht="51">
      <c r="A417" s="24" t="s">
        <v>1671</v>
      </c>
      <c r="B417" s="24" t="s">
        <v>1690</v>
      </c>
      <c r="C417" s="25" t="s">
        <v>1691</v>
      </c>
      <c r="D417" s="25" t="s">
        <v>1691</v>
      </c>
      <c r="E417" s="24" t="s">
        <v>125</v>
      </c>
      <c r="F417" s="24" t="s">
        <v>126</v>
      </c>
      <c r="G417" s="24" t="s">
        <v>1499</v>
      </c>
    </row>
    <row r="418" spans="1:7" ht="153">
      <c r="A418" s="24" t="s">
        <v>1676</v>
      </c>
      <c r="B418" s="24" t="s">
        <v>1693</v>
      </c>
      <c r="C418" s="25" t="s">
        <v>1694</v>
      </c>
      <c r="D418" s="25" t="s">
        <v>1695</v>
      </c>
      <c r="E418" s="24" t="s">
        <v>131</v>
      </c>
      <c r="F418" s="24" t="s">
        <v>126</v>
      </c>
      <c r="G418" s="24" t="s">
        <v>1696</v>
      </c>
    </row>
    <row r="419" spans="1:7" ht="38.25">
      <c r="A419" s="24" t="s">
        <v>1680</v>
      </c>
      <c r="B419" s="24" t="s">
        <v>1698</v>
      </c>
      <c r="C419" s="25" t="s">
        <v>1699</v>
      </c>
      <c r="D419" s="25" t="s">
        <v>1700</v>
      </c>
      <c r="E419" s="24" t="s">
        <v>131</v>
      </c>
      <c r="F419" s="24" t="s">
        <v>126</v>
      </c>
      <c r="G419" s="24" t="s">
        <v>470</v>
      </c>
    </row>
    <row r="420" spans="1:7" ht="38.25">
      <c r="A420" s="24" t="s">
        <v>1684</v>
      </c>
      <c r="B420" s="24" t="s">
        <v>1702</v>
      </c>
      <c r="C420" s="25" t="s">
        <v>1703</v>
      </c>
      <c r="D420" s="25" t="s">
        <v>1704</v>
      </c>
      <c r="E420" s="24" t="s">
        <v>125</v>
      </c>
      <c r="F420" s="24" t="s">
        <v>126</v>
      </c>
      <c r="G420" s="24" t="s">
        <v>1705</v>
      </c>
    </row>
    <row r="421" spans="1:7" ht="25.5">
      <c r="A421" s="24" t="s">
        <v>1689</v>
      </c>
      <c r="B421" s="24" t="s">
        <v>1707</v>
      </c>
      <c r="C421" s="25" t="s">
        <v>1708</v>
      </c>
      <c r="D421" s="25" t="s">
        <v>1708</v>
      </c>
      <c r="E421" s="24" t="s">
        <v>131</v>
      </c>
      <c r="F421" s="24" t="s">
        <v>126</v>
      </c>
      <c r="G421" s="24" t="s">
        <v>329</v>
      </c>
    </row>
    <row r="422" spans="1:7" ht="76.5">
      <c r="A422" s="24" t="s">
        <v>1692</v>
      </c>
      <c r="B422" s="24" t="s">
        <v>1710</v>
      </c>
      <c r="C422" s="25" t="s">
        <v>1711</v>
      </c>
      <c r="D422" s="25" t="s">
        <v>1712</v>
      </c>
      <c r="E422" s="24" t="s">
        <v>131</v>
      </c>
      <c r="F422" s="24" t="s">
        <v>126</v>
      </c>
      <c r="G422" s="24" t="s">
        <v>919</v>
      </c>
    </row>
    <row r="423" spans="1:7" ht="114.75">
      <c r="A423" s="24" t="s">
        <v>1697</v>
      </c>
      <c r="B423" s="24" t="s">
        <v>1714</v>
      </c>
      <c r="C423" s="25" t="s">
        <v>1715</v>
      </c>
      <c r="D423" s="25" t="s">
        <v>1716</v>
      </c>
      <c r="E423" s="24" t="s">
        <v>131</v>
      </c>
      <c r="F423" s="24" t="s">
        <v>126</v>
      </c>
      <c r="G423" s="24" t="s">
        <v>1717</v>
      </c>
    </row>
    <row r="424" spans="1:7" ht="89.25">
      <c r="A424" s="24" t="s">
        <v>1701</v>
      </c>
      <c r="B424" s="24" t="s">
        <v>1719</v>
      </c>
      <c r="C424" s="25" t="s">
        <v>1720</v>
      </c>
      <c r="D424" s="25" t="s">
        <v>1721</v>
      </c>
      <c r="E424" s="24" t="s">
        <v>131</v>
      </c>
      <c r="F424" s="24" t="s">
        <v>126</v>
      </c>
      <c r="G424" s="24" t="s">
        <v>449</v>
      </c>
    </row>
    <row r="425" spans="1:7" ht="76.5">
      <c r="A425" s="24" t="s">
        <v>1706</v>
      </c>
      <c r="B425" s="24" t="s">
        <v>1723</v>
      </c>
      <c r="C425" s="25" t="s">
        <v>1724</v>
      </c>
      <c r="D425" s="25" t="s">
        <v>1725</v>
      </c>
      <c r="E425" s="24" t="s">
        <v>131</v>
      </c>
      <c r="F425" s="24" t="s">
        <v>126</v>
      </c>
      <c r="G425" s="24" t="s">
        <v>1726</v>
      </c>
    </row>
    <row r="426" spans="1:7" ht="89.25">
      <c r="A426" s="24" t="s">
        <v>1709</v>
      </c>
      <c r="B426" s="24" t="s">
        <v>1728</v>
      </c>
      <c r="C426" s="25" t="s">
        <v>1729</v>
      </c>
      <c r="D426" s="25" t="s">
        <v>1730</v>
      </c>
      <c r="E426" s="24" t="s">
        <v>131</v>
      </c>
      <c r="F426" s="24" t="s">
        <v>126</v>
      </c>
      <c r="G426" s="24" t="s">
        <v>1731</v>
      </c>
    </row>
    <row r="427" spans="1:7" ht="114.75">
      <c r="A427" s="24" t="s">
        <v>1713</v>
      </c>
      <c r="B427" s="24" t="s">
        <v>1733</v>
      </c>
      <c r="C427" s="25" t="s">
        <v>1734</v>
      </c>
      <c r="D427" s="25" t="s">
        <v>1735</v>
      </c>
      <c r="E427" s="24" t="s">
        <v>131</v>
      </c>
      <c r="F427" s="24" t="s">
        <v>126</v>
      </c>
      <c r="G427" s="24" t="s">
        <v>1736</v>
      </c>
    </row>
    <row r="428" spans="1:7" ht="395.25">
      <c r="A428" s="24" t="s">
        <v>1718</v>
      </c>
      <c r="B428" s="24" t="s">
        <v>1738</v>
      </c>
      <c r="C428" s="25" t="s">
        <v>1739</v>
      </c>
      <c r="D428" s="25" t="s">
        <v>1740</v>
      </c>
      <c r="E428" s="24" t="s">
        <v>131</v>
      </c>
      <c r="F428" s="24" t="s">
        <v>126</v>
      </c>
      <c r="G428" s="24" t="s">
        <v>1741</v>
      </c>
    </row>
    <row r="429" spans="1:7" ht="63.75">
      <c r="A429" s="24" t="s">
        <v>1722</v>
      </c>
      <c r="B429" s="24" t="s">
        <v>1743</v>
      </c>
      <c r="C429" s="25" t="s">
        <v>1744</v>
      </c>
      <c r="D429" s="25" t="s">
        <v>1745</v>
      </c>
      <c r="E429" s="24" t="s">
        <v>131</v>
      </c>
      <c r="F429" s="24" t="s">
        <v>126</v>
      </c>
      <c r="G429" s="24" t="s">
        <v>1746</v>
      </c>
    </row>
    <row r="430" spans="1:7" ht="242.25">
      <c r="A430" s="24" t="s">
        <v>1727</v>
      </c>
      <c r="B430" s="24" t="s">
        <v>1748</v>
      </c>
      <c r="C430" s="25" t="s">
        <v>1749</v>
      </c>
      <c r="D430" s="25" t="s">
        <v>1750</v>
      </c>
      <c r="E430" s="24" t="s">
        <v>131</v>
      </c>
      <c r="F430" s="24" t="s">
        <v>126</v>
      </c>
      <c r="G430" s="24" t="s">
        <v>1741</v>
      </c>
    </row>
    <row r="431" spans="1:7" ht="38.25">
      <c r="A431" s="24" t="s">
        <v>1732</v>
      </c>
      <c r="B431" s="24" t="s">
        <v>1752</v>
      </c>
      <c r="C431" s="25" t="s">
        <v>1753</v>
      </c>
      <c r="D431" s="25" t="s">
        <v>1754</v>
      </c>
      <c r="E431" s="24" t="s">
        <v>131</v>
      </c>
      <c r="F431" s="24" t="s">
        <v>126</v>
      </c>
      <c r="G431" s="24" t="s">
        <v>449</v>
      </c>
    </row>
    <row r="432" spans="1:7" ht="63.75">
      <c r="A432" s="24" t="s">
        <v>1737</v>
      </c>
      <c r="B432" s="24" t="s">
        <v>1756</v>
      </c>
      <c r="C432" s="25" t="s">
        <v>1757</v>
      </c>
      <c r="D432" s="25" t="s">
        <v>1758</v>
      </c>
      <c r="E432" s="24" t="s">
        <v>131</v>
      </c>
      <c r="F432" s="24" t="s">
        <v>126</v>
      </c>
      <c r="G432" s="24" t="s">
        <v>82</v>
      </c>
    </row>
    <row r="433" spans="1:7" ht="38.25">
      <c r="A433" s="24" t="s">
        <v>1742</v>
      </c>
      <c r="B433" s="24" t="s">
        <v>1760</v>
      </c>
      <c r="C433" s="25" t="s">
        <v>1761</v>
      </c>
      <c r="D433" s="25" t="s">
        <v>1761</v>
      </c>
      <c r="E433" s="24" t="s">
        <v>131</v>
      </c>
      <c r="F433" s="24" t="s">
        <v>126</v>
      </c>
      <c r="G433" s="24" t="s">
        <v>268</v>
      </c>
    </row>
    <row r="434" spans="1:7" ht="38.25">
      <c r="A434" s="24" t="s">
        <v>1747</v>
      </c>
      <c r="B434" s="24" t="s">
        <v>1763</v>
      </c>
      <c r="C434" s="25" t="s">
        <v>1764</v>
      </c>
      <c r="D434" s="25" t="s">
        <v>1764</v>
      </c>
      <c r="E434" s="24" t="s">
        <v>131</v>
      </c>
      <c r="F434" s="24" t="s">
        <v>126</v>
      </c>
      <c r="G434" s="24" t="s">
        <v>82</v>
      </c>
    </row>
    <row r="435" spans="1:7" ht="38.25">
      <c r="A435" s="24" t="s">
        <v>1751</v>
      </c>
      <c r="B435" s="24" t="s">
        <v>1766</v>
      </c>
      <c r="C435" s="25" t="s">
        <v>1767</v>
      </c>
      <c r="D435" s="25" t="s">
        <v>1768</v>
      </c>
      <c r="E435" s="24" t="s">
        <v>131</v>
      </c>
      <c r="F435" s="24" t="s">
        <v>126</v>
      </c>
      <c r="G435" s="24" t="s">
        <v>1062</v>
      </c>
    </row>
    <row r="436" spans="1:7" ht="38.25">
      <c r="A436" s="24" t="s">
        <v>1755</v>
      </c>
      <c r="B436" s="24" t="s">
        <v>1770</v>
      </c>
      <c r="C436" s="25" t="s">
        <v>1771</v>
      </c>
      <c r="D436" s="25" t="s">
        <v>1772</v>
      </c>
      <c r="E436" s="24" t="s">
        <v>131</v>
      </c>
      <c r="F436" s="24" t="s">
        <v>126</v>
      </c>
      <c r="G436" s="24" t="s">
        <v>504</v>
      </c>
    </row>
    <row r="437" spans="1:7" ht="25.5">
      <c r="A437" s="24" t="s">
        <v>1759</v>
      </c>
      <c r="B437" s="24" t="s">
        <v>1774</v>
      </c>
      <c r="C437" s="25" t="s">
        <v>1775</v>
      </c>
      <c r="D437" s="25" t="s">
        <v>1776</v>
      </c>
      <c r="E437" s="24" t="s">
        <v>125</v>
      </c>
      <c r="F437" s="24" t="s">
        <v>126</v>
      </c>
      <c r="G437" s="24" t="s">
        <v>1777</v>
      </c>
    </row>
    <row r="438" spans="1:7" ht="89.25">
      <c r="A438" s="24" t="s">
        <v>1762</v>
      </c>
      <c r="B438" s="24" t="s">
        <v>1779</v>
      </c>
      <c r="C438" s="25" t="s">
        <v>1856</v>
      </c>
      <c r="D438" s="25" t="s">
        <v>1857</v>
      </c>
      <c r="E438" s="24" t="s">
        <v>131</v>
      </c>
      <c r="F438" s="24" t="s">
        <v>126</v>
      </c>
      <c r="G438" s="24" t="s">
        <v>1782</v>
      </c>
    </row>
    <row r="439" spans="1:7" ht="38.25">
      <c r="A439" s="24" t="s">
        <v>1765</v>
      </c>
      <c r="B439" s="24" t="s">
        <v>1784</v>
      </c>
      <c r="C439" s="25" t="s">
        <v>1785</v>
      </c>
      <c r="D439" s="25" t="s">
        <v>1786</v>
      </c>
      <c r="E439" s="24" t="s">
        <v>131</v>
      </c>
      <c r="F439" s="24" t="s">
        <v>126</v>
      </c>
      <c r="G439" s="24" t="s">
        <v>82</v>
      </c>
    </row>
    <row r="440" spans="1:7" ht="114.75">
      <c r="A440" s="24" t="s">
        <v>1769</v>
      </c>
      <c r="B440" s="24" t="s">
        <v>1788</v>
      </c>
      <c r="C440" s="25" t="s">
        <v>1858</v>
      </c>
      <c r="D440" s="25" t="s">
        <v>1859</v>
      </c>
      <c r="E440" s="24" t="s">
        <v>131</v>
      </c>
      <c r="F440" s="24" t="s">
        <v>126</v>
      </c>
      <c r="G440" s="24" t="s">
        <v>1782</v>
      </c>
    </row>
    <row r="441" spans="1:7" ht="25.5">
      <c r="A441" s="24" t="s">
        <v>1773</v>
      </c>
      <c r="B441" s="24" t="s">
        <v>1792</v>
      </c>
      <c r="C441" s="25" t="s">
        <v>43</v>
      </c>
      <c r="D441" s="25" t="s">
        <v>1860</v>
      </c>
      <c r="E441" s="24" t="s">
        <v>131</v>
      </c>
      <c r="F441" s="24" t="s">
        <v>126</v>
      </c>
      <c r="G441" s="24" t="s">
        <v>387</v>
      </c>
    </row>
    <row r="442" spans="1:7" ht="25.5">
      <c r="A442" s="24" t="s">
        <v>1778</v>
      </c>
      <c r="B442" s="24" t="s">
        <v>1795</v>
      </c>
      <c r="C442" s="25" t="s">
        <v>43</v>
      </c>
      <c r="D442" s="25" t="s">
        <v>1796</v>
      </c>
      <c r="E442" s="24" t="s">
        <v>131</v>
      </c>
      <c r="F442" s="24" t="s">
        <v>126</v>
      </c>
      <c r="G442" s="24" t="s">
        <v>387</v>
      </c>
    </row>
    <row r="443" spans="1:7" ht="25.5">
      <c r="A443" s="24" t="s">
        <v>1783</v>
      </c>
      <c r="B443" s="24" t="s">
        <v>1798</v>
      </c>
      <c r="C443" s="25" t="s">
        <v>43</v>
      </c>
      <c r="D443" s="25" t="s">
        <v>1799</v>
      </c>
      <c r="E443" s="24" t="s">
        <v>131</v>
      </c>
      <c r="F443" s="24" t="s">
        <v>126</v>
      </c>
      <c r="G443" s="24" t="s">
        <v>387</v>
      </c>
    </row>
    <row r="444" spans="1:7" ht="25.5">
      <c r="A444" s="24" t="s">
        <v>1787</v>
      </c>
      <c r="B444" s="24" t="s">
        <v>1801</v>
      </c>
      <c r="C444" s="25" t="s">
        <v>43</v>
      </c>
      <c r="D444" s="25" t="s">
        <v>1802</v>
      </c>
      <c r="E444" s="24" t="s">
        <v>131</v>
      </c>
      <c r="F444" s="24" t="s">
        <v>126</v>
      </c>
      <c r="G444" s="24" t="s">
        <v>387</v>
      </c>
    </row>
    <row r="445" spans="1:7" ht="25.5">
      <c r="A445" s="24" t="s">
        <v>1791</v>
      </c>
      <c r="B445" s="24" t="s">
        <v>1804</v>
      </c>
      <c r="C445" s="25" t="s">
        <v>43</v>
      </c>
      <c r="D445" s="25" t="s">
        <v>1861</v>
      </c>
      <c r="E445" s="24" t="s">
        <v>131</v>
      </c>
      <c r="F445" s="24" t="s">
        <v>126</v>
      </c>
      <c r="G445" s="24" t="s">
        <v>387</v>
      </c>
    </row>
    <row r="446" spans="1:7" ht="25.5">
      <c r="A446" s="24" t="s">
        <v>1794</v>
      </c>
      <c r="B446" s="24" t="s">
        <v>1807</v>
      </c>
      <c r="C446" s="25" t="s">
        <v>43</v>
      </c>
      <c r="D446" s="25" t="s">
        <v>1808</v>
      </c>
      <c r="E446" s="24" t="s">
        <v>131</v>
      </c>
      <c r="F446" s="24" t="s">
        <v>126</v>
      </c>
      <c r="G446" s="24" t="s">
        <v>387</v>
      </c>
    </row>
    <row r="447" spans="1:7" ht="25.5">
      <c r="A447" s="24" t="s">
        <v>1797</v>
      </c>
      <c r="B447" s="24" t="s">
        <v>1810</v>
      </c>
      <c r="C447" s="25" t="s">
        <v>43</v>
      </c>
      <c r="D447" s="25" t="s">
        <v>1811</v>
      </c>
      <c r="E447" s="24" t="s">
        <v>131</v>
      </c>
      <c r="F447" s="24" t="s">
        <v>126</v>
      </c>
      <c r="G447" s="24" t="s">
        <v>387</v>
      </c>
    </row>
    <row r="448" spans="1:7" ht="25.5">
      <c r="A448" s="24" t="s">
        <v>1800</v>
      </c>
      <c r="B448" s="24" t="s">
        <v>1813</v>
      </c>
      <c r="C448" s="25" t="s">
        <v>43</v>
      </c>
      <c r="D448" s="25" t="s">
        <v>1814</v>
      </c>
      <c r="E448" s="24" t="s">
        <v>131</v>
      </c>
      <c r="F448" s="24" t="s">
        <v>126</v>
      </c>
      <c r="G448" s="24" t="s">
        <v>387</v>
      </c>
    </row>
    <row r="449" spans="1:7" ht="25.5">
      <c r="A449" s="24" t="s">
        <v>1803</v>
      </c>
      <c r="B449" s="24" t="s">
        <v>1816</v>
      </c>
      <c r="C449" s="25" t="s">
        <v>43</v>
      </c>
      <c r="D449" s="25" t="s">
        <v>1817</v>
      </c>
      <c r="E449" s="24" t="s">
        <v>131</v>
      </c>
      <c r="F449" s="24" t="s">
        <v>126</v>
      </c>
      <c r="G449" s="24" t="s">
        <v>136</v>
      </c>
    </row>
    <row r="450" spans="1:7" ht="25.5">
      <c r="A450" s="24" t="s">
        <v>1806</v>
      </c>
      <c r="B450" s="24" t="s">
        <v>1819</v>
      </c>
      <c r="C450" s="25" t="s">
        <v>43</v>
      </c>
      <c r="D450" s="25" t="s">
        <v>1820</v>
      </c>
      <c r="E450" s="24" t="s">
        <v>125</v>
      </c>
      <c r="F450" s="24" t="s">
        <v>126</v>
      </c>
      <c r="G450" s="24" t="s">
        <v>387</v>
      </c>
    </row>
    <row r="451" spans="1:7" ht="38.25">
      <c r="A451" s="24" t="s">
        <v>1809</v>
      </c>
      <c r="B451" s="24" t="s">
        <v>1822</v>
      </c>
      <c r="C451" s="25" t="s">
        <v>43</v>
      </c>
      <c r="D451" s="25" t="s">
        <v>1823</v>
      </c>
      <c r="E451" s="24" t="s">
        <v>131</v>
      </c>
      <c r="F451" s="24" t="s">
        <v>126</v>
      </c>
      <c r="G451" s="24" t="s">
        <v>504</v>
      </c>
    </row>
    <row r="452" spans="1:7" ht="38.25">
      <c r="A452" s="24" t="s">
        <v>1812</v>
      </c>
      <c r="B452" s="24" t="s">
        <v>1825</v>
      </c>
      <c r="C452" s="25" t="s">
        <v>1826</v>
      </c>
      <c r="D452" s="25" t="s">
        <v>1826</v>
      </c>
      <c r="E452" s="24" t="s">
        <v>131</v>
      </c>
      <c r="F452" s="24" t="s">
        <v>1336</v>
      </c>
      <c r="G452" s="24" t="s">
        <v>136</v>
      </c>
    </row>
    <row r="453" spans="1:7">
      <c r="A453" s="24" t="s">
        <v>1815</v>
      </c>
      <c r="B453" s="24" t="s">
        <v>1828</v>
      </c>
      <c r="C453" s="25" t="s">
        <v>1829</v>
      </c>
      <c r="D453" s="25" t="s">
        <v>1830</v>
      </c>
      <c r="E453" s="24" t="s">
        <v>131</v>
      </c>
      <c r="F453" s="24" t="s">
        <v>126</v>
      </c>
      <c r="G453" s="24" t="s">
        <v>1831</v>
      </c>
    </row>
  </sheetData>
  <printOptions horizontalCentered="1" verticalCentered="1"/>
  <pageMargins left="0.31496062992125984" right="0.31496062992125984" top="0.74803149606299213" bottom="0.35433070866141736" header="0.31496062992125984" footer="0.19685039370078741"/>
  <pageSetup paperSize="9" scale="54" fitToHeight="0" orientation="landscape" r:id="rId1"/>
  <headerFooter scaleWithDoc="0">
    <oddHeader>&amp;LDDNTA for NCTS P5. Release 5.15.1 -v1.00
REF:DDNTA_APP_Q2_R_C
&amp;RAligned to DDNTA RFC-List.37</oddHeader>
    <oddFooter>&amp;LCSE 51.8.2&amp;CAppendix Q2 R/C, Tags, DROOLS info&amp;RPage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936AE444EFC094F93C06786CD4EE4D4" ma:contentTypeVersion="19" ma:contentTypeDescription="Opprett et nytt dokument." ma:contentTypeScope="" ma:versionID="5d135547c14781ebce48b8425c7673bc">
  <xsd:schema xmlns:xsd="http://www.w3.org/2001/XMLSchema" xmlns:xs="http://www.w3.org/2001/XMLSchema" xmlns:p="http://schemas.microsoft.com/office/2006/metadata/properties" xmlns:ns2="17a2e692-6052-45e2-b08b-f9166da3c653" xmlns:ns3="394b03a2-ab44-48df-93d4-61cf40576e6c" xmlns:ns4="d0016010-03a4-4996-a2de-f0404338f400" targetNamespace="http://schemas.microsoft.com/office/2006/metadata/properties" ma:root="true" ma:fieldsID="ef6361e9aa8be03bb085b75ea1ec930a" ns2:_="" ns3:_="" ns4:_="">
    <xsd:import namespace="17a2e692-6052-45e2-b08b-f9166da3c653"/>
    <xsd:import namespace="394b03a2-ab44-48df-93d4-61cf40576e6c"/>
    <xsd:import namespace="d0016010-03a4-4996-a2de-f0404338f40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2e692-6052-45e2-b08b-f9166da3c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96b39eba-4443-4f37-8e0d-3292a9ac33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4b03a2-ab44-48df-93d4-61cf40576e6c"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016010-03a4-4996-a2de-f0404338f40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7076f76-0b5a-47a9-b981-db5b0cbe38d1}" ma:internalName="TaxCatchAll" ma:showField="CatchAllData" ma:web="394b03a2-ab44-48df-93d4-61cf40576e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016010-03a4-4996-a2de-f0404338f400" xsi:nil="true"/>
    <lcf76f155ced4ddcb4097134ff3c332f xmlns="17a2e692-6052-45e2-b08b-f9166da3c6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CBD86E-1C6E-4CA5-89F4-189FD6168F31}"/>
</file>

<file path=customXml/itemProps2.xml><?xml version="1.0" encoding="utf-8"?>
<ds:datastoreItem xmlns:ds="http://schemas.openxmlformats.org/officeDocument/2006/customXml" ds:itemID="{3311F3F3-5E1A-4B3B-9F8D-832D6226D809}"/>
</file>

<file path=customXml/itemProps3.xml><?xml version="1.0" encoding="utf-8"?>
<ds:datastoreItem xmlns:ds="http://schemas.openxmlformats.org/officeDocument/2006/customXml" ds:itemID="{8EF315D2-61E4-4100-88A3-80B8C12245BB}"/>
</file>

<file path=docMetadata/LabelInfo.xml><?xml version="1.0" encoding="utf-8"?>
<clbl:labelList xmlns:clbl="http://schemas.microsoft.com/office/2020/mipLabelMetadata">
  <clbl:label id="{37f3aa06-89b0-435a-a3be-e8108c388cd3}" enabled="1" method="Standard" siteId="{3a7cae72-b97b-48a5-b65d-20035e51be8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European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DG TAXUD IT</dc:creator>
  <cp:keywords/>
  <dc:description/>
  <cp:lastModifiedBy>Kverndal, Bjørn Olav</cp:lastModifiedBy>
  <cp:revision/>
  <dcterms:created xsi:type="dcterms:W3CDTF">2023-12-01T07:49:42Z</dcterms:created>
  <dcterms:modified xsi:type="dcterms:W3CDTF">2024-04-15T11:17:48Z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0x0101009936AE444EFC094F93C06786CD4EE4D4</vt:lpwstr>
  </property>
  <property fmtid="{D5CDD505-2E9C-101B-9397-08002B2CF9AE}" pid="3" name="MediaServiceImageTags">
    <vt:lpwstr/>
  </property>
  <property fmtid="{D5CDD505-2E9C-101B-9397-08002B2CF9AE}" pid="4" name="MSIP_Label_6bd9ddd1-4d20-43f6-abfa-fc3c07406f94_Enabled">
    <vt:lpwstr>true</vt:lpwstr>
  </property>
  <property fmtid="{D5CDD505-2E9C-101B-9397-08002B2CF9AE}" pid="5" name="MSIP_Label_6bd9ddd1-4d20-43f6-abfa-fc3c07406f94_SetDate">
    <vt:lpwstr>2023-12-06T18:05:18Z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1bfa9bf7-7baa-488f-9221-4125a7b133b7</vt:lpwstr>
  </property>
  <property fmtid="{D5CDD505-2E9C-101B-9397-08002B2CF9AE}" pid="10" name="MSIP_Label_6bd9ddd1-4d20-43f6-abfa-fc3c07406f94_ContentBits">
    <vt:lpwstr>0</vt:lpwstr>
  </property>
</Properties>
</file>